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PC-COMP\Downloads\"/>
    </mc:Choice>
  </mc:AlternateContent>
  <xr:revisionPtr revIDLastSave="0" documentId="8_{B81F1782-702B-4599-81A0-F4A897BC9B4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F275" i="9" s="1"/>
  <c r="H279" i="9"/>
  <c r="G279" i="9"/>
  <c r="F279" i="9"/>
  <c r="F278" i="9"/>
  <c r="F277" i="9"/>
  <c r="F276" i="9"/>
  <c r="L274" i="9"/>
  <c r="F274" i="9" s="1"/>
  <c r="H274" i="9"/>
  <c r="I273" i="9"/>
  <c r="E273" i="9" s="1"/>
  <c r="B273" i="9" s="1"/>
  <c r="H273" i="9"/>
  <c r="F273" i="9"/>
  <c r="E272" i="9"/>
  <c r="M271" i="9"/>
  <c r="L271" i="9"/>
  <c r="F271" i="9" s="1"/>
  <c r="B271" i="9" s="1"/>
  <c r="E271" i="9"/>
  <c r="M270" i="9"/>
  <c r="L270" i="9"/>
  <c r="E270" i="9"/>
  <c r="M269" i="9"/>
  <c r="L269" i="9"/>
  <c r="F269" i="9"/>
  <c r="E269" i="9"/>
  <c r="B269" i="9" s="1"/>
  <c r="M268" i="9"/>
  <c r="L268" i="9"/>
  <c r="F268" i="9"/>
  <c r="E268" i="9"/>
  <c r="M267" i="9"/>
  <c r="L267" i="9"/>
  <c r="F267" i="9" s="1"/>
  <c r="B267" i="9" s="1"/>
  <c r="E267" i="9"/>
  <c r="M266" i="9"/>
  <c r="L266" i="9"/>
  <c r="E266" i="9"/>
  <c r="M265" i="9"/>
  <c r="F265" i="9" s="1"/>
  <c r="L265" i="9"/>
  <c r="E265" i="9"/>
  <c r="M264" i="9"/>
  <c r="L264" i="9"/>
  <c r="F264" i="9"/>
  <c r="B264" i="9" s="1"/>
  <c r="E264" i="9"/>
  <c r="M263" i="9"/>
  <c r="L263" i="9"/>
  <c r="F263" i="9" s="1"/>
  <c r="B263" i="9" s="1"/>
  <c r="E263" i="9"/>
  <c r="M262" i="9"/>
  <c r="L262" i="9"/>
  <c r="E262" i="9"/>
  <c r="M261" i="9"/>
  <c r="L261" i="9"/>
  <c r="F261" i="9"/>
  <c r="E261" i="9"/>
  <c r="B261" i="9" s="1"/>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L250" i="9"/>
  <c r="E250" i="9"/>
  <c r="B250" i="9"/>
  <c r="M249" i="9"/>
  <c r="L249" i="9"/>
  <c r="F249" i="9"/>
  <c r="E249" i="9"/>
  <c r="B249" i="9" s="1"/>
  <c r="M248" i="9"/>
  <c r="L248" i="9"/>
  <c r="F248" i="9"/>
  <c r="B248" i="9" s="1"/>
  <c r="E248" i="9"/>
  <c r="M247" i="9"/>
  <c r="L247" i="9"/>
  <c r="F247" i="9" s="1"/>
  <c r="B247" i="9" s="1"/>
  <c r="E247" i="9"/>
  <c r="M246" i="9"/>
  <c r="F246" i="9" s="1"/>
  <c r="B246" i="9" s="1"/>
  <c r="L246" i="9"/>
  <c r="E246" i="9"/>
  <c r="M245" i="9"/>
  <c r="L245" i="9"/>
  <c r="F245" i="9"/>
  <c r="E245" i="9"/>
  <c r="B245" i="9" s="1"/>
  <c r="M244" i="9"/>
  <c r="L244" i="9"/>
  <c r="F244" i="9"/>
  <c r="B244" i="9" s="1"/>
  <c r="E244" i="9"/>
  <c r="M243" i="9"/>
  <c r="L243" i="9"/>
  <c r="F243" i="9" s="1"/>
  <c r="B243" i="9" s="1"/>
  <c r="E243" i="9"/>
  <c r="M242" i="9"/>
  <c r="L242" i="9"/>
  <c r="F242" i="9" s="1"/>
  <c r="B242" i="9" s="1"/>
  <c r="E242" i="9"/>
  <c r="M241" i="9"/>
  <c r="L241" i="9"/>
  <c r="F241" i="9"/>
  <c r="E241" i="9"/>
  <c r="B241" i="9" s="1"/>
  <c r="M240" i="9"/>
  <c r="L240" i="9"/>
  <c r="F240" i="9"/>
  <c r="B240" i="9" s="1"/>
  <c r="E240" i="9"/>
  <c r="M239" i="9"/>
  <c r="L239" i="9"/>
  <c r="F239" i="9" s="1"/>
  <c r="B239" i="9" s="1"/>
  <c r="E239" i="9"/>
  <c r="M238" i="9"/>
  <c r="L238" i="9"/>
  <c r="E238" i="9"/>
  <c r="M237" i="9"/>
  <c r="L237" i="9"/>
  <c r="F237" i="9"/>
  <c r="E237" i="9"/>
  <c r="B237" i="9" s="1"/>
  <c r="M236" i="9"/>
  <c r="L236" i="9"/>
  <c r="F236" i="9"/>
  <c r="B236" i="9" s="1"/>
  <c r="E236" i="9"/>
  <c r="M235" i="9"/>
  <c r="L235" i="9"/>
  <c r="F235" i="9" s="1"/>
  <c r="B235" i="9" s="1"/>
  <c r="E235" i="9"/>
  <c r="M234" i="9"/>
  <c r="L234" i="9"/>
  <c r="E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B228" i="9" s="1"/>
  <c r="E228" i="9"/>
  <c r="M227" i="9"/>
  <c r="L227" i="9"/>
  <c r="F227" i="9" s="1"/>
  <c r="B227" i="9" s="1"/>
  <c r="E227" i="9"/>
  <c r="M226" i="9"/>
  <c r="L226" i="9"/>
  <c r="E226" i="9"/>
  <c r="H225" i="9"/>
  <c r="G225" i="9"/>
  <c r="F225" i="9"/>
  <c r="M224" i="9"/>
  <c r="L224" i="9"/>
  <c r="F224" i="9" s="1"/>
  <c r="B224" i="9" s="1"/>
  <c r="E224" i="9"/>
  <c r="M223" i="9"/>
  <c r="L223" i="9"/>
  <c r="F223" i="9" s="1"/>
  <c r="B223" i="9" s="1"/>
  <c r="E223" i="9"/>
  <c r="M222" i="9"/>
  <c r="L222" i="9"/>
  <c r="E222" i="9"/>
  <c r="M221" i="9"/>
  <c r="L221" i="9"/>
  <c r="E221" i="9"/>
  <c r="M220" i="9"/>
  <c r="L220" i="9"/>
  <c r="F220" i="9"/>
  <c r="B220" i="9" s="1"/>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H143" i="9"/>
  <c r="G143" i="9"/>
  <c r="F143" i="9"/>
  <c r="E143" i="9"/>
  <c r="B143" i="9" s="1"/>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G70" i="9"/>
  <c r="F70" i="9"/>
  <c r="H69" i="9"/>
  <c r="G69" i="9"/>
  <c r="E69" i="9" s="1"/>
  <c r="B69" i="9" s="1"/>
  <c r="F69" i="9"/>
  <c r="H68" i="9"/>
  <c r="G68" i="9"/>
  <c r="F68" i="9"/>
  <c r="H67" i="9"/>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F57" i="9"/>
  <c r="H56" i="9"/>
  <c r="G56" i="9"/>
  <c r="E56" i="9" s="1"/>
  <c r="B56" i="9" s="1"/>
  <c r="F56" i="9"/>
  <c r="H55" i="9"/>
  <c r="G55" i="9"/>
  <c r="F55" i="9"/>
  <c r="E55" i="9"/>
  <c r="B55" i="9" s="1"/>
  <c r="H54" i="9"/>
  <c r="E54" i="9" s="1"/>
  <c r="B54" i="9" s="1"/>
  <c r="G54" i="9"/>
  <c r="F54" i="9"/>
  <c r="H53" i="9"/>
  <c r="G53" i="9"/>
  <c r="E53" i="9" s="1"/>
  <c r="B53" i="9" s="1"/>
  <c r="F53" i="9"/>
  <c r="H52" i="9"/>
  <c r="G52" i="9"/>
  <c r="F52" i="9"/>
  <c r="H51" i="9"/>
  <c r="G51" i="9"/>
  <c r="F51" i="9"/>
  <c r="E51" i="9"/>
  <c r="B51" i="9" s="1"/>
  <c r="H50" i="9"/>
  <c r="E50" i="9" s="1"/>
  <c r="B50" i="9" s="1"/>
  <c r="G50" i="9"/>
  <c r="F50" i="9"/>
  <c r="H49" i="9"/>
  <c r="G49" i="9"/>
  <c r="E49" i="9" s="1"/>
  <c r="B49" i="9" s="1"/>
  <c r="F49" i="9"/>
  <c r="H48" i="9"/>
  <c r="G48" i="9"/>
  <c r="E48" i="9" s="1"/>
  <c r="B48" i="9" s="1"/>
  <c r="F48" i="9"/>
  <c r="H47" i="9"/>
  <c r="G47" i="9"/>
  <c r="F47" i="9"/>
  <c r="E47" i="9"/>
  <c r="B47" i="9"/>
  <c r="H46" i="9"/>
  <c r="G46" i="9"/>
  <c r="E46" i="9" s="1"/>
  <c r="B46" i="9" s="1"/>
  <c r="F46" i="9"/>
  <c r="H45" i="9"/>
  <c r="G45" i="9"/>
  <c r="F45" i="9"/>
  <c r="H44" i="9"/>
  <c r="G44" i="9"/>
  <c r="E44" i="9" s="1"/>
  <c r="B44" i="9" s="1"/>
  <c r="F44" i="9"/>
  <c r="H43" i="9"/>
  <c r="G43" i="9"/>
  <c r="F43" i="9"/>
  <c r="H42" i="9"/>
  <c r="G42" i="9"/>
  <c r="E42" i="9" s="1"/>
  <c r="B42" i="9" s="1"/>
  <c r="F42" i="9"/>
  <c r="H41" i="9"/>
  <c r="G41" i="9"/>
  <c r="E41" i="9" s="1"/>
  <c r="B41" i="9" s="1"/>
  <c r="F41" i="9"/>
  <c r="H40" i="9"/>
  <c r="G40" i="9"/>
  <c r="E40" i="9" s="1"/>
  <c r="B40" i="9" s="1"/>
  <c r="F40" i="9"/>
  <c r="H39" i="9"/>
  <c r="G39" i="9"/>
  <c r="F39" i="9"/>
  <c r="H38" i="9"/>
  <c r="G38" i="9"/>
  <c r="F38" i="9"/>
  <c r="E38" i="9"/>
  <c r="B38" i="9" s="1"/>
  <c r="H37" i="9"/>
  <c r="E37" i="9" s="1"/>
  <c r="B37" i="9" s="1"/>
  <c r="G37" i="9"/>
  <c r="F37" i="9"/>
  <c r="H36" i="9"/>
  <c r="G36" i="9"/>
  <c r="F36" i="9"/>
  <c r="E36" i="9"/>
  <c r="B36" i="9" s="1"/>
  <c r="H35" i="9"/>
  <c r="G35" i="9"/>
  <c r="F35" i="9"/>
  <c r="H34" i="9"/>
  <c r="G34" i="9"/>
  <c r="E34" i="9" s="1"/>
  <c r="B34" i="9" s="1"/>
  <c r="F34" i="9"/>
  <c r="H33" i="9"/>
  <c r="G33" i="9"/>
  <c r="F33" i="9"/>
  <c r="H32" i="9"/>
  <c r="G32" i="9"/>
  <c r="F32" i="9"/>
  <c r="E32" i="9"/>
  <c r="B32" i="9" s="1"/>
  <c r="H31" i="9"/>
  <c r="G31" i="9"/>
  <c r="E31" i="9" s="1"/>
  <c r="B31" i="9" s="1"/>
  <c r="F31" i="9"/>
  <c r="H30" i="9"/>
  <c r="G30" i="9"/>
  <c r="E30" i="9" s="1"/>
  <c r="B30" i="9" s="1"/>
  <c r="F30" i="9"/>
  <c r="H29" i="9"/>
  <c r="E29" i="9" s="1"/>
  <c r="B29" i="9" s="1"/>
  <c r="G29" i="9"/>
  <c r="F29" i="9"/>
  <c r="H28" i="9"/>
  <c r="G28" i="9"/>
  <c r="E28" i="9" s="1"/>
  <c r="B28" i="9" s="1"/>
  <c r="F28" i="9"/>
  <c r="H27" i="9"/>
  <c r="G27" i="9"/>
  <c r="F27" i="9"/>
  <c r="H26" i="9"/>
  <c r="G26" i="9"/>
  <c r="F26" i="9"/>
  <c r="H25" i="9"/>
  <c r="G25" i="9"/>
  <c r="F25" i="9"/>
  <c r="H24" i="9"/>
  <c r="G24" i="9"/>
  <c r="F24" i="9"/>
  <c r="H23" i="9"/>
  <c r="G23" i="9"/>
  <c r="F23" i="9"/>
  <c r="H22" i="9"/>
  <c r="G22" i="9"/>
  <c r="E22" i="9" s="1"/>
  <c r="B22" i="9" s="1"/>
  <c r="F22" i="9"/>
  <c r="H21" i="9"/>
  <c r="G21" i="9"/>
  <c r="F21" i="9"/>
  <c r="F20" i="9"/>
  <c r="F4" i="9"/>
  <c r="O3" i="9"/>
  <c r="G274" i="9" s="1"/>
  <c r="E274" i="9" s="1"/>
  <c r="I3" i="9"/>
  <c r="H3" i="9"/>
  <c r="G3" i="9"/>
  <c r="D101" i="8"/>
  <c r="I36" i="3" s="1"/>
  <c r="D95" i="8"/>
  <c r="D90" i="8"/>
  <c r="D85" i="8"/>
  <c r="D80" i="8"/>
  <c r="D75" i="8"/>
  <c r="D70" i="8"/>
  <c r="D65" i="8"/>
  <c r="D60" i="8"/>
  <c r="D55" i="8"/>
  <c r="D50" i="8"/>
  <c r="D49" i="8" s="1"/>
  <c r="D44" i="8"/>
  <c r="D36" i="8"/>
  <c r="D26" i="8"/>
  <c r="D18" i="8"/>
  <c r="D8" i="8"/>
  <c r="D6" i="8" s="1"/>
  <c r="C1481" i="1" s="1"/>
  <c r="E44" i="7"/>
  <c r="D44" i="7"/>
  <c r="E39" i="7"/>
  <c r="D39" i="7"/>
  <c r="D38" i="7" s="1"/>
  <c r="H31" i="3"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1" i="5"/>
  <c r="F240" i="5"/>
  <c r="E239" i="5"/>
  <c r="E238" i="5"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D180" i="5"/>
  <c r="F179" i="5"/>
  <c r="F178" i="5"/>
  <c r="E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E146" i="5"/>
  <c r="D1124" i="1" s="1"/>
  <c r="D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E78" i="5"/>
  <c r="D78" i="5"/>
  <c r="F77" i="5"/>
  <c r="F76" i="5"/>
  <c r="F75" i="5"/>
  <c r="F74" i="5"/>
  <c r="F73" i="5"/>
  <c r="F72" i="5"/>
  <c r="F71" i="5"/>
  <c r="E70" i="5"/>
  <c r="E69" i="5" s="1"/>
  <c r="D1047" i="1" s="1"/>
  <c r="D70" i="5"/>
  <c r="F70" i="5"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F603" i="4"/>
  <c r="E603" i="4"/>
  <c r="H142" i="9" s="1"/>
  <c r="D603" i="4"/>
  <c r="G142" i="9" s="1"/>
  <c r="E142" i="9" s="1"/>
  <c r="B142" i="9" s="1"/>
  <c r="F602" i="4"/>
  <c r="F601" i="4"/>
  <c r="F600" i="4"/>
  <c r="E599" i="4"/>
  <c r="D599" i="4"/>
  <c r="F599" i="4" s="1"/>
  <c r="F598" i="4"/>
  <c r="F597" i="4"/>
  <c r="F596" i="4"/>
  <c r="F595" i="4"/>
  <c r="E594" i="4"/>
  <c r="E593" i="4" s="1"/>
  <c r="D587" i="1"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F571" i="4"/>
  <c r="E571" i="4"/>
  <c r="D571" i="4"/>
  <c r="F570" i="4"/>
  <c r="F569" i="4"/>
  <c r="F568" i="4"/>
  <c r="E568" i="4"/>
  <c r="E567" i="4" s="1"/>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3" i="4" s="1"/>
  <c r="E472"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18" i="4"/>
  <c r="D418" i="4"/>
  <c r="E417" i="4"/>
  <c r="E644" i="4" s="1"/>
  <c r="D417" i="4"/>
  <c r="D644" i="4" s="1"/>
  <c r="F416" i="4"/>
  <c r="E416" i="4"/>
  <c r="D416" i="4"/>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E351" i="4"/>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F304" i="4"/>
  <c r="E304" i="4"/>
  <c r="D304" i="4"/>
  <c r="F303" i="4"/>
  <c r="F302" i="4"/>
  <c r="F301" i="4"/>
  <c r="E300" i="4"/>
  <c r="E299" i="4" s="1"/>
  <c r="D294" i="1"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E263" i="4" s="1"/>
  <c r="D264" i="4"/>
  <c r="F262" i="4"/>
  <c r="F261" i="4"/>
  <c r="F260" i="4"/>
  <c r="E259" i="4"/>
  <c r="E252" i="4" s="1"/>
  <c r="D248" i="1" s="1"/>
  <c r="D259" i="4"/>
  <c r="F258" i="4"/>
  <c r="F257" i="4"/>
  <c r="F256" i="4"/>
  <c r="F255" i="4"/>
  <c r="F254" i="4"/>
  <c r="F253" i="4"/>
  <c r="E253" i="4"/>
  <c r="D253" i="4"/>
  <c r="D252" i="4" s="1"/>
  <c r="F251" i="4"/>
  <c r="F250" i="4"/>
  <c r="F249" i="4"/>
  <c r="F248" i="4"/>
  <c r="E247" i="4"/>
  <c r="D247" i="4"/>
  <c r="F247" i="4" s="1"/>
  <c r="F246" i="4"/>
  <c r="F245" i="4"/>
  <c r="E244" i="4"/>
  <c r="D244" i="4"/>
  <c r="F244" i="4" s="1"/>
  <c r="F243" i="4"/>
  <c r="F242" i="4"/>
  <c r="F241" i="4"/>
  <c r="E240" i="4"/>
  <c r="E224" i="4" s="1"/>
  <c r="D220" i="1" s="1"/>
  <c r="D240" i="4"/>
  <c r="F239" i="4"/>
  <c r="F238" i="4"/>
  <c r="F237" i="4"/>
  <c r="F236" i="4"/>
  <c r="E236" i="4"/>
  <c r="D236" i="4"/>
  <c r="F235" i="4"/>
  <c r="F234" i="4"/>
  <c r="F233" i="4"/>
  <c r="F232" i="4"/>
  <c r="E231" i="4"/>
  <c r="D231" i="4"/>
  <c r="F231" i="4" s="1"/>
  <c r="F230" i="4"/>
  <c r="F229" i="4"/>
  <c r="F228" i="4"/>
  <c r="E228" i="4"/>
  <c r="D228" i="4"/>
  <c r="F227" i="4"/>
  <c r="F226" i="4"/>
  <c r="E225" i="4"/>
  <c r="D225" i="4"/>
  <c r="F225" i="4" s="1"/>
  <c r="F223" i="4"/>
  <c r="F222" i="4"/>
  <c r="F221" i="4"/>
  <c r="F220" i="4"/>
  <c r="E219" i="4"/>
  <c r="D219" i="4"/>
  <c r="F218" i="4"/>
  <c r="F217" i="4"/>
  <c r="F216" i="4"/>
  <c r="E216" i="4"/>
  <c r="D216"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E139" i="4" s="1"/>
  <c r="D140" i="4"/>
  <c r="F140" i="4" s="1"/>
  <c r="D139" i="4"/>
  <c r="F138" i="4"/>
  <c r="F137" i="4"/>
  <c r="F136" i="4"/>
  <c r="F135" i="4"/>
  <c r="F134" i="4"/>
  <c r="E134" i="4"/>
  <c r="E133" i="4" s="1"/>
  <c r="D134" i="4"/>
  <c r="D133" i="4"/>
  <c r="F133" i="4" s="1"/>
  <c r="F132" i="4"/>
  <c r="F131" i="4"/>
  <c r="F130" i="4"/>
  <c r="F129" i="4"/>
  <c r="E128" i="4"/>
  <c r="D128" i="4"/>
  <c r="F128" i="4" s="1"/>
  <c r="F127" i="4"/>
  <c r="F126" i="4"/>
  <c r="E125" i="4"/>
  <c r="D125" i="4"/>
  <c r="E124" i="4"/>
  <c r="F123" i="4"/>
  <c r="F122" i="4"/>
  <c r="F121" i="4"/>
  <c r="E120" i="4"/>
  <c r="F120"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1" i="4"/>
  <c r="F60" i="4"/>
  <c r="E59" i="4"/>
  <c r="D59" i="4"/>
  <c r="F58" i="4"/>
  <c r="F57" i="4"/>
  <c r="F56" i="4"/>
  <c r="F55" i="4"/>
  <c r="E54" i="4"/>
  <c r="D54" i="4"/>
  <c r="F54" i="4" s="1"/>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I31" i="3"/>
  <c r="G31" i="3"/>
  <c r="B31" i="3"/>
  <c r="H30" i="3"/>
  <c r="G30" i="3"/>
  <c r="B30" i="3"/>
  <c r="H29"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H1578" i="1" s="1"/>
  <c r="C1577" i="1"/>
  <c r="H1575" i="1"/>
  <c r="G1575" i="1"/>
  <c r="C1575" i="1"/>
  <c r="C1574" i="1"/>
  <c r="C1573" i="1"/>
  <c r="H1572" i="1"/>
  <c r="G1572" i="1"/>
  <c r="C1572" i="1"/>
  <c r="H1571" i="1"/>
  <c r="G1571" i="1"/>
  <c r="C1571" i="1"/>
  <c r="C1570" i="1"/>
  <c r="H1570" i="1" s="1"/>
  <c r="C1569" i="1"/>
  <c r="H1568" i="1"/>
  <c r="G1568" i="1"/>
  <c r="C1568" i="1"/>
  <c r="H1567" i="1"/>
  <c r="G1567" i="1"/>
  <c r="C1567" i="1"/>
  <c r="C1566" i="1"/>
  <c r="H1566" i="1" s="1"/>
  <c r="C1565" i="1"/>
  <c r="H1564" i="1"/>
  <c r="G1564" i="1"/>
  <c r="C1564" i="1"/>
  <c r="H1563" i="1"/>
  <c r="G1563" i="1"/>
  <c r="C1563" i="1"/>
  <c r="G1562" i="1"/>
  <c r="C1562" i="1"/>
  <c r="H1562" i="1" s="1"/>
  <c r="C1561" i="1"/>
  <c r="H1560" i="1"/>
  <c r="G1560" i="1"/>
  <c r="C1560" i="1"/>
  <c r="H1559" i="1"/>
  <c r="G1559" i="1"/>
  <c r="C1559" i="1"/>
  <c r="C1558" i="1"/>
  <c r="C1557" i="1"/>
  <c r="H1556" i="1"/>
  <c r="G1556" i="1"/>
  <c r="C1556" i="1"/>
  <c r="H1555" i="1"/>
  <c r="G1555" i="1"/>
  <c r="C1555" i="1"/>
  <c r="G1554" i="1"/>
  <c r="C1554" i="1"/>
  <c r="H1554" i="1" s="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G1544" i="1"/>
  <c r="C1544" i="1"/>
  <c r="C1543" i="1"/>
  <c r="H1543" i="1" s="1"/>
  <c r="G1542" i="1"/>
  <c r="C1542" i="1"/>
  <c r="H1542" i="1" s="1"/>
  <c r="H1541" i="1"/>
  <c r="G1541" i="1"/>
  <c r="C1541" i="1"/>
  <c r="C1540" i="1"/>
  <c r="H1540" i="1" s="1"/>
  <c r="C1539" i="1"/>
  <c r="H1538" i="1"/>
  <c r="G1538" i="1"/>
  <c r="C1538" i="1"/>
  <c r="H1537" i="1"/>
  <c r="G1537" i="1"/>
  <c r="C1537" i="1"/>
  <c r="C1536" i="1"/>
  <c r="H1536" i="1" s="1"/>
  <c r="C1535" i="1"/>
  <c r="H1534" i="1"/>
  <c r="G1534" i="1"/>
  <c r="C1534" i="1"/>
  <c r="H1533" i="1"/>
  <c r="G1533" i="1"/>
  <c r="C1533" i="1"/>
  <c r="G1532" i="1"/>
  <c r="C1532" i="1"/>
  <c r="H1532" i="1" s="1"/>
  <c r="C1531" i="1"/>
  <c r="C1530" i="1"/>
  <c r="H1530" i="1" s="1"/>
  <c r="H1529" i="1"/>
  <c r="G1529" i="1"/>
  <c r="C1529" i="1"/>
  <c r="G1528" i="1"/>
  <c r="C1528" i="1"/>
  <c r="H1528" i="1" s="1"/>
  <c r="C1527" i="1"/>
  <c r="H1526" i="1"/>
  <c r="G1526" i="1"/>
  <c r="C1526" i="1"/>
  <c r="H1525" i="1"/>
  <c r="G1525" i="1"/>
  <c r="C1525" i="1"/>
  <c r="C1524" i="1"/>
  <c r="H1524" i="1" s="1"/>
  <c r="C1523" i="1"/>
  <c r="H1522" i="1"/>
  <c r="C1522" i="1"/>
  <c r="G1522" i="1" s="1"/>
  <c r="H1521" i="1"/>
  <c r="G1521" i="1"/>
  <c r="C1521" i="1"/>
  <c r="C1520" i="1"/>
  <c r="H1520" i="1" s="1"/>
  <c r="C1519" i="1"/>
  <c r="C1516" i="1"/>
  <c r="H1516" i="1" s="1"/>
  <c r="C1515" i="1"/>
  <c r="H1514" i="1"/>
  <c r="C1514" i="1"/>
  <c r="G1514" i="1" s="1"/>
  <c r="H1513" i="1"/>
  <c r="G1513" i="1"/>
  <c r="C1513" i="1"/>
  <c r="C1512" i="1"/>
  <c r="H1512" i="1" s="1"/>
  <c r="C1511" i="1"/>
  <c r="C1510" i="1"/>
  <c r="G1510" i="1" s="1"/>
  <c r="C1509" i="1"/>
  <c r="H1509" i="1" s="1"/>
  <c r="C1508" i="1"/>
  <c r="H1508" i="1" s="1"/>
  <c r="C1507" i="1"/>
  <c r="H1506" i="1"/>
  <c r="C1506" i="1"/>
  <c r="G1506" i="1" s="1"/>
  <c r="H1505" i="1"/>
  <c r="G1505" i="1"/>
  <c r="C1505" i="1"/>
  <c r="C1504" i="1"/>
  <c r="H1504" i="1" s="1"/>
  <c r="C1503" i="1"/>
  <c r="H1502" i="1"/>
  <c r="C1502" i="1"/>
  <c r="G1502" i="1" s="1"/>
  <c r="C1500" i="1"/>
  <c r="H1500" i="1" s="1"/>
  <c r="H1498" i="1"/>
  <c r="G1498" i="1"/>
  <c r="C1498" i="1"/>
  <c r="H1497" i="1"/>
  <c r="C1497" i="1"/>
  <c r="G1497" i="1" s="1"/>
  <c r="C1496" i="1"/>
  <c r="H1496" i="1" s="1"/>
  <c r="C1495" i="1"/>
  <c r="H1494" i="1"/>
  <c r="G1494" i="1"/>
  <c r="C1494" i="1"/>
  <c r="H1493" i="1"/>
  <c r="G1493" i="1"/>
  <c r="C1493" i="1"/>
  <c r="C1492" i="1"/>
  <c r="H1492" i="1" s="1"/>
  <c r="C1491" i="1"/>
  <c r="H1490" i="1"/>
  <c r="G1490" i="1"/>
  <c r="C1490" i="1"/>
  <c r="C1489" i="1"/>
  <c r="H1489" i="1" s="1"/>
  <c r="G1488" i="1"/>
  <c r="C1488" i="1"/>
  <c r="H1488" i="1" s="1"/>
  <c r="C1487" i="1"/>
  <c r="G1486" i="1"/>
  <c r="C1486" i="1"/>
  <c r="H1486" i="1" s="1"/>
  <c r="H1485" i="1"/>
  <c r="C1485" i="1"/>
  <c r="G1485" i="1" s="1"/>
  <c r="C1484" i="1"/>
  <c r="H1484" i="1" s="1"/>
  <c r="C1483" i="1"/>
  <c r="G1482" i="1"/>
  <c r="C1482" i="1"/>
  <c r="H1482" i="1" s="1"/>
  <c r="C1480" i="1"/>
  <c r="H1479" i="1"/>
  <c r="G1479" i="1"/>
  <c r="D1479" i="1"/>
  <c r="C1479" i="1"/>
  <c r="J1479" i="1" s="1"/>
  <c r="D1478" i="1"/>
  <c r="C1478" i="1"/>
  <c r="H1477" i="1"/>
  <c r="G1477" i="1"/>
  <c r="D1477" i="1"/>
  <c r="C1477" i="1"/>
  <c r="J1477" i="1" s="1"/>
  <c r="D1476" i="1"/>
  <c r="C1476" i="1"/>
  <c r="D1475" i="1"/>
  <c r="C1475" i="1"/>
  <c r="H1474" i="1"/>
  <c r="G1474" i="1"/>
  <c r="I1474" i="1" s="1"/>
  <c r="D1474" i="1"/>
  <c r="C1474" i="1"/>
  <c r="J1474" i="1" s="1"/>
  <c r="J1473" i="1"/>
  <c r="D1473" i="1"/>
  <c r="C1473" i="1"/>
  <c r="H1472" i="1"/>
  <c r="G1472" i="1"/>
  <c r="I1472" i="1" s="1"/>
  <c r="D1472" i="1"/>
  <c r="C1472" i="1"/>
  <c r="J1472" i="1" s="1"/>
  <c r="J1471" i="1"/>
  <c r="D1471" i="1"/>
  <c r="C1471" i="1"/>
  <c r="D1470" i="1"/>
  <c r="C1470" i="1"/>
  <c r="D1469" i="1"/>
  <c r="H1468" i="1"/>
  <c r="G1468" i="1"/>
  <c r="I1468" i="1" s="1"/>
  <c r="D1468" i="1"/>
  <c r="C1468" i="1"/>
  <c r="J1468" i="1" s="1"/>
  <c r="J1467" i="1"/>
  <c r="D1467" i="1"/>
  <c r="C1467" i="1"/>
  <c r="H1466" i="1"/>
  <c r="G1466" i="1"/>
  <c r="I1466" i="1" s="1"/>
  <c r="D1466" i="1"/>
  <c r="C1466" i="1"/>
  <c r="J1466" i="1" s="1"/>
  <c r="J1465" i="1"/>
  <c r="D1465" i="1"/>
  <c r="C1465" i="1"/>
  <c r="H1464" i="1"/>
  <c r="G1464" i="1"/>
  <c r="I1464" i="1" s="1"/>
  <c r="D1464" i="1"/>
  <c r="C1464" i="1"/>
  <c r="J1464" i="1" s="1"/>
  <c r="J1463" i="1"/>
  <c r="D1463" i="1"/>
  <c r="C1463" i="1"/>
  <c r="H1462" i="1"/>
  <c r="G1462" i="1"/>
  <c r="I1462" i="1" s="1"/>
  <c r="D1462" i="1"/>
  <c r="C1462" i="1"/>
  <c r="J1462" i="1" s="1"/>
  <c r="H1461" i="1"/>
  <c r="G1461" i="1"/>
  <c r="D1461" i="1"/>
  <c r="C1461" i="1"/>
  <c r="J1460" i="1"/>
  <c r="D1460" i="1"/>
  <c r="C1460" i="1"/>
  <c r="H1459" i="1"/>
  <c r="G1459" i="1"/>
  <c r="I1459" i="1" s="1"/>
  <c r="D1459" i="1"/>
  <c r="C1459" i="1"/>
  <c r="J1459" i="1" s="1"/>
  <c r="J1458" i="1"/>
  <c r="D1458" i="1"/>
  <c r="C1458" i="1"/>
  <c r="H1457" i="1"/>
  <c r="G1457" i="1"/>
  <c r="I1457" i="1" s="1"/>
  <c r="D1457" i="1"/>
  <c r="C1457" i="1"/>
  <c r="J1457" i="1" s="1"/>
  <c r="D1456" i="1"/>
  <c r="J1456" i="1" s="1"/>
  <c r="C1456" i="1"/>
  <c r="H1455" i="1"/>
  <c r="G1455" i="1"/>
  <c r="I1455" i="1" s="1"/>
  <c r="D1455" i="1"/>
  <c r="C1455" i="1"/>
  <c r="J1455" i="1" s="1"/>
  <c r="D1454" i="1"/>
  <c r="G1454" i="1" s="1"/>
  <c r="C1454" i="1"/>
  <c r="C1453" i="1"/>
  <c r="D1452" i="1"/>
  <c r="C1452" i="1"/>
  <c r="J1452" i="1" s="1"/>
  <c r="H1451" i="1"/>
  <c r="G1451" i="1"/>
  <c r="I1451" i="1" s="1"/>
  <c r="D1451" i="1"/>
  <c r="C1451" i="1"/>
  <c r="J1451" i="1" s="1"/>
  <c r="D1450" i="1"/>
  <c r="C1450" i="1"/>
  <c r="J1450" i="1" s="1"/>
  <c r="H1449" i="1"/>
  <c r="G1449" i="1"/>
  <c r="I1449" i="1" s="1"/>
  <c r="D1449" i="1"/>
  <c r="C1449" i="1"/>
  <c r="J1449" i="1" s="1"/>
  <c r="D1448" i="1"/>
  <c r="C1448" i="1"/>
  <c r="J1448" i="1" s="1"/>
  <c r="H1447" i="1"/>
  <c r="G1447" i="1"/>
  <c r="I1447" i="1" s="1"/>
  <c r="D1447" i="1"/>
  <c r="C1447" i="1"/>
  <c r="J1447" i="1" s="1"/>
  <c r="D1446" i="1"/>
  <c r="C1446" i="1"/>
  <c r="J1446" i="1" s="1"/>
  <c r="D1445" i="1"/>
  <c r="G1445" i="1" s="1"/>
  <c r="C1445" i="1"/>
  <c r="J1445" i="1" s="1"/>
  <c r="D1444" i="1"/>
  <c r="C1444" i="1"/>
  <c r="D1443" i="1"/>
  <c r="J1443" i="1" s="1"/>
  <c r="C1443" i="1"/>
  <c r="H1443" i="1" s="1"/>
  <c r="D1442" i="1"/>
  <c r="C1442" i="1"/>
  <c r="H1442" i="1" s="1"/>
  <c r="D1441" i="1"/>
  <c r="J1441" i="1" s="1"/>
  <c r="C1441" i="1"/>
  <c r="H1441" i="1" s="1"/>
  <c r="D1440" i="1"/>
  <c r="C1440" i="1"/>
  <c r="D1439" i="1"/>
  <c r="J1439" i="1" s="1"/>
  <c r="C1439" i="1"/>
  <c r="H1439" i="1" s="1"/>
  <c r="G1438" i="1"/>
  <c r="D1438" i="1"/>
  <c r="H1438" i="1" s="1"/>
  <c r="C1438" i="1"/>
  <c r="G1437" i="1"/>
  <c r="D1437" i="1"/>
  <c r="H1437" i="1" s="1"/>
  <c r="C1437" i="1"/>
  <c r="C1436" i="1"/>
  <c r="D1434" i="1"/>
  <c r="H1434" i="1" s="1"/>
  <c r="C1434" i="1"/>
  <c r="D1433" i="1"/>
  <c r="H1433" i="1" s="1"/>
  <c r="C1433" i="1"/>
  <c r="D1432" i="1"/>
  <c r="H1432" i="1" s="1"/>
  <c r="C1432" i="1"/>
  <c r="D1431" i="1"/>
  <c r="C1431" i="1"/>
  <c r="G1431" i="1" s="1"/>
  <c r="G1430" i="1"/>
  <c r="D1430" i="1"/>
  <c r="H1430" i="1" s="1"/>
  <c r="C1430" i="1"/>
  <c r="D1429" i="1"/>
  <c r="H1429" i="1" s="1"/>
  <c r="C1429" i="1"/>
  <c r="D1428" i="1"/>
  <c r="H1428" i="1" s="1"/>
  <c r="C1428" i="1"/>
  <c r="G1427" i="1"/>
  <c r="D1427" i="1"/>
  <c r="H1427" i="1" s="1"/>
  <c r="C1427" i="1"/>
  <c r="G1426" i="1"/>
  <c r="D1426" i="1"/>
  <c r="H1426" i="1" s="1"/>
  <c r="C1426" i="1"/>
  <c r="D1425" i="1"/>
  <c r="H1425" i="1" s="1"/>
  <c r="C1425" i="1"/>
  <c r="D1424" i="1"/>
  <c r="H1424" i="1" s="1"/>
  <c r="C1424" i="1"/>
  <c r="D1423" i="1"/>
  <c r="D1422" i="1"/>
  <c r="H1422" i="1" s="1"/>
  <c r="C1422" i="1"/>
  <c r="D1421" i="1"/>
  <c r="H1421" i="1" s="1"/>
  <c r="C1421" i="1"/>
  <c r="G1420" i="1"/>
  <c r="D1420" i="1"/>
  <c r="H1420" i="1" s="1"/>
  <c r="C1420" i="1"/>
  <c r="D1419" i="1"/>
  <c r="C1419" i="1"/>
  <c r="G1419" i="1" s="1"/>
  <c r="D1418" i="1"/>
  <c r="H1418" i="1" s="1"/>
  <c r="C1418" i="1"/>
  <c r="D1417" i="1"/>
  <c r="H1417" i="1" s="1"/>
  <c r="C1417" i="1"/>
  <c r="G1416" i="1"/>
  <c r="D1416" i="1"/>
  <c r="H1416" i="1" s="1"/>
  <c r="C1416" i="1"/>
  <c r="G1415" i="1"/>
  <c r="D1415" i="1"/>
  <c r="H1415" i="1" s="1"/>
  <c r="C1415" i="1"/>
  <c r="D1414" i="1"/>
  <c r="H1414" i="1" s="1"/>
  <c r="C1414" i="1"/>
  <c r="D1413" i="1"/>
  <c r="H1413" i="1" s="1"/>
  <c r="C1413" i="1"/>
  <c r="G1412" i="1"/>
  <c r="D1412" i="1"/>
  <c r="H1412" i="1" s="1"/>
  <c r="C1412" i="1"/>
  <c r="D1411" i="1"/>
  <c r="H1411" i="1" s="1"/>
  <c r="C1411" i="1"/>
  <c r="G1411" i="1" s="1"/>
  <c r="D1410" i="1"/>
  <c r="C1410" i="1"/>
  <c r="D1409" i="1"/>
  <c r="C1409" i="1"/>
  <c r="C1408" i="1"/>
  <c r="G1407" i="1"/>
  <c r="D1407" i="1"/>
  <c r="H1407" i="1" s="1"/>
  <c r="C1407" i="1"/>
  <c r="D1406" i="1"/>
  <c r="H1406" i="1" s="1"/>
  <c r="C1406" i="1"/>
  <c r="D1405" i="1"/>
  <c r="H1405" i="1" s="1"/>
  <c r="C1405" i="1"/>
  <c r="G1404" i="1"/>
  <c r="D1404" i="1"/>
  <c r="H1404" i="1" s="1"/>
  <c r="C1404" i="1"/>
  <c r="D1403" i="1"/>
  <c r="G1403" i="1" s="1"/>
  <c r="C1403" i="1"/>
  <c r="D1402" i="1"/>
  <c r="H1402" i="1" s="1"/>
  <c r="C1402" i="1"/>
  <c r="D1401" i="1"/>
  <c r="C1401" i="1"/>
  <c r="D1400" i="1"/>
  <c r="G1400" i="1" s="1"/>
  <c r="C1400" i="1"/>
  <c r="G1399" i="1"/>
  <c r="D1399" i="1"/>
  <c r="H1399" i="1" s="1"/>
  <c r="C1399" i="1"/>
  <c r="D1398" i="1"/>
  <c r="C1398" i="1"/>
  <c r="D1397" i="1"/>
  <c r="H1397" i="1" s="1"/>
  <c r="C1397" i="1"/>
  <c r="G1396" i="1"/>
  <c r="D1396" i="1"/>
  <c r="H1396" i="1" s="1"/>
  <c r="C1396" i="1"/>
  <c r="G1395" i="1"/>
  <c r="D1395" i="1"/>
  <c r="H1395" i="1" s="1"/>
  <c r="C1395" i="1"/>
  <c r="D1394" i="1"/>
  <c r="H1394" i="1" s="1"/>
  <c r="C1394" i="1"/>
  <c r="D1393" i="1"/>
  <c r="H1393" i="1" s="1"/>
  <c r="C1393" i="1"/>
  <c r="G1392" i="1"/>
  <c r="D1392" i="1"/>
  <c r="H1392" i="1" s="1"/>
  <c r="C1392" i="1"/>
  <c r="G1391" i="1"/>
  <c r="D1391" i="1"/>
  <c r="H1391" i="1" s="1"/>
  <c r="C1391" i="1"/>
  <c r="D1390" i="1"/>
  <c r="H1390" i="1" s="1"/>
  <c r="C1390" i="1"/>
  <c r="D1389" i="1"/>
  <c r="C1389" i="1"/>
  <c r="D1388" i="1"/>
  <c r="H1388" i="1" s="1"/>
  <c r="C1388" i="1"/>
  <c r="G1387" i="1"/>
  <c r="D1387" i="1"/>
  <c r="H1387" i="1" s="1"/>
  <c r="C1387" i="1"/>
  <c r="D1386" i="1"/>
  <c r="H1386" i="1" s="1"/>
  <c r="C1386" i="1"/>
  <c r="D1385" i="1"/>
  <c r="H1385" i="1" s="1"/>
  <c r="C1385" i="1"/>
  <c r="G1384" i="1"/>
  <c r="D1384" i="1"/>
  <c r="H1384" i="1" s="1"/>
  <c r="C1384" i="1"/>
  <c r="D1382" i="1"/>
  <c r="C1382" i="1"/>
  <c r="D1381" i="1"/>
  <c r="H1381" i="1" s="1"/>
  <c r="C1381" i="1"/>
  <c r="D1380" i="1"/>
  <c r="H1380" i="1" s="1"/>
  <c r="C1380" i="1"/>
  <c r="D1379" i="1"/>
  <c r="H1379" i="1" s="1"/>
  <c r="C1379" i="1"/>
  <c r="G1379" i="1" s="1"/>
  <c r="D1378" i="1"/>
  <c r="H1378" i="1" s="1"/>
  <c r="C1378" i="1"/>
  <c r="D1377" i="1"/>
  <c r="H1377" i="1" s="1"/>
  <c r="C1377" i="1"/>
  <c r="D1376" i="1"/>
  <c r="C1376" i="1"/>
  <c r="G1376" i="1" s="1"/>
  <c r="D1375" i="1"/>
  <c r="C1375" i="1"/>
  <c r="D1374" i="1"/>
  <c r="H1374" i="1" s="1"/>
  <c r="C1374" i="1"/>
  <c r="D1373" i="1"/>
  <c r="H1373" i="1" s="1"/>
  <c r="C1373" i="1"/>
  <c r="D1372" i="1"/>
  <c r="H1372" i="1" s="1"/>
  <c r="C1372" i="1"/>
  <c r="D1371" i="1"/>
  <c r="H1371" i="1" s="1"/>
  <c r="C1371" i="1"/>
  <c r="D1370" i="1"/>
  <c r="C1370" i="1"/>
  <c r="D1369" i="1"/>
  <c r="C1369" i="1"/>
  <c r="D1368" i="1"/>
  <c r="H1368" i="1" s="1"/>
  <c r="C1368" i="1"/>
  <c r="G1367" i="1"/>
  <c r="D1367" i="1"/>
  <c r="H1367" i="1" s="1"/>
  <c r="C1367" i="1"/>
  <c r="D1366" i="1"/>
  <c r="H1366" i="1" s="1"/>
  <c r="C1366" i="1"/>
  <c r="D1365" i="1"/>
  <c r="H1365" i="1" s="1"/>
  <c r="C1365" i="1"/>
  <c r="G1364" i="1"/>
  <c r="D1364" i="1"/>
  <c r="H1364" i="1" s="1"/>
  <c r="C1364" i="1"/>
  <c r="G1363" i="1"/>
  <c r="D1363" i="1"/>
  <c r="H1363" i="1" s="1"/>
  <c r="C1363" i="1"/>
  <c r="D1362" i="1"/>
  <c r="H1362" i="1" s="1"/>
  <c r="C1362" i="1"/>
  <c r="D1361" i="1"/>
  <c r="H1361" i="1" s="1"/>
  <c r="C1361" i="1"/>
  <c r="G1360" i="1"/>
  <c r="D1360" i="1"/>
  <c r="H1360" i="1" s="1"/>
  <c r="C1360" i="1"/>
  <c r="G1359" i="1"/>
  <c r="D1359" i="1"/>
  <c r="H1359" i="1" s="1"/>
  <c r="C1359" i="1"/>
  <c r="D1358" i="1"/>
  <c r="C1358" i="1"/>
  <c r="D1357" i="1"/>
  <c r="H1357" i="1" s="1"/>
  <c r="C1357" i="1"/>
  <c r="D1356" i="1"/>
  <c r="H1356" i="1" s="1"/>
  <c r="C1356" i="1"/>
  <c r="D1355" i="1"/>
  <c r="H1355" i="1" s="1"/>
  <c r="C1355" i="1"/>
  <c r="D1354" i="1"/>
  <c r="C1354" i="1"/>
  <c r="D1353" i="1"/>
  <c r="H1353" i="1" s="1"/>
  <c r="C1353" i="1"/>
  <c r="D1352" i="1"/>
  <c r="H1352" i="1" s="1"/>
  <c r="C1352" i="1"/>
  <c r="D1351" i="1"/>
  <c r="H1351" i="1" s="1"/>
  <c r="C1351" i="1"/>
  <c r="D1350" i="1"/>
  <c r="H1350" i="1" s="1"/>
  <c r="C1350" i="1"/>
  <c r="D1349" i="1"/>
  <c r="H1349" i="1" s="1"/>
  <c r="C1349" i="1"/>
  <c r="D1348" i="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6" i="1"/>
  <c r="G1336" i="1"/>
  <c r="D1336" i="1"/>
  <c r="C1336" i="1"/>
  <c r="H1335" i="1"/>
  <c r="G1335" i="1"/>
  <c r="D1335" i="1"/>
  <c r="C1335" i="1"/>
  <c r="D1334" i="1"/>
  <c r="C1334" i="1"/>
  <c r="D1333" i="1"/>
  <c r="C1333" i="1"/>
  <c r="G1333" i="1" s="1"/>
  <c r="H1332" i="1"/>
  <c r="G1332" i="1"/>
  <c r="D1332" i="1"/>
  <c r="C1332" i="1"/>
  <c r="H1331" i="1"/>
  <c r="G1331" i="1"/>
  <c r="D1331" i="1"/>
  <c r="C1331" i="1"/>
  <c r="H1330" i="1"/>
  <c r="G1330" i="1"/>
  <c r="D1330" i="1"/>
  <c r="C1330" i="1"/>
  <c r="D1328" i="1"/>
  <c r="C1328" i="1"/>
  <c r="H1327" i="1"/>
  <c r="G1327" i="1"/>
  <c r="D1327" i="1"/>
  <c r="C1327" i="1"/>
  <c r="H1326" i="1"/>
  <c r="G1326" i="1"/>
  <c r="D1326" i="1"/>
  <c r="C1326" i="1"/>
  <c r="H1325" i="1"/>
  <c r="G1325" i="1"/>
  <c r="D1325" i="1"/>
  <c r="C1325" i="1"/>
  <c r="D1324" i="1"/>
  <c r="C1324" i="1"/>
  <c r="G1324" i="1" s="1"/>
  <c r="H1323" i="1"/>
  <c r="G1323" i="1"/>
  <c r="D1323" i="1"/>
  <c r="C1323" i="1"/>
  <c r="D1322" i="1"/>
  <c r="C1322" i="1"/>
  <c r="H1321" i="1"/>
  <c r="G1321" i="1"/>
  <c r="D1321" i="1"/>
  <c r="C1321" i="1"/>
  <c r="H1320" i="1"/>
  <c r="G1320" i="1"/>
  <c r="D1320" i="1"/>
  <c r="C1320" i="1"/>
  <c r="H1319" i="1"/>
  <c r="G1319" i="1"/>
  <c r="D1319" i="1"/>
  <c r="C1319" i="1"/>
  <c r="D1318" i="1"/>
  <c r="C1318" i="1"/>
  <c r="G1318" i="1" s="1"/>
  <c r="H1317" i="1"/>
  <c r="G1317" i="1"/>
  <c r="D1317" i="1"/>
  <c r="C1317" i="1"/>
  <c r="H1316" i="1"/>
  <c r="D1316" i="1"/>
  <c r="G1316" i="1" s="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D1302" i="1"/>
  <c r="C1302" i="1"/>
  <c r="G1301" i="1"/>
  <c r="D1301" i="1"/>
  <c r="C1301" i="1"/>
  <c r="H1301" i="1" s="1"/>
  <c r="D1300" i="1"/>
  <c r="G1300" i="1" s="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D1288" i="1"/>
  <c r="C1288" i="1"/>
  <c r="H1288" i="1" s="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D1270" i="1"/>
  <c r="H1270" i="1" s="1"/>
  <c r="C1270" i="1"/>
  <c r="H1269" i="1"/>
  <c r="G1269" i="1"/>
  <c r="D1269" i="1"/>
  <c r="C1269" i="1"/>
  <c r="H1268" i="1"/>
  <c r="G1268" i="1"/>
  <c r="D1268" i="1"/>
  <c r="C1268" i="1"/>
  <c r="H1267" i="1"/>
  <c r="G1267" i="1"/>
  <c r="D1267" i="1"/>
  <c r="C1267" i="1"/>
  <c r="D1266" i="1"/>
  <c r="G1266" i="1" s="1"/>
  <c r="C1266" i="1"/>
  <c r="D1265" i="1"/>
  <c r="G1265" i="1" s="1"/>
  <c r="C1265" i="1"/>
  <c r="D1264" i="1"/>
  <c r="G1264" i="1" s="1"/>
  <c r="C1264" i="1"/>
  <c r="H1264" i="1" s="1"/>
  <c r="G1263" i="1"/>
  <c r="D1263" i="1"/>
  <c r="C1263" i="1"/>
  <c r="H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G1247" i="1" s="1"/>
  <c r="C1247" i="1"/>
  <c r="H1246" i="1"/>
  <c r="G1246" i="1"/>
  <c r="D1246" i="1"/>
  <c r="C1246" i="1"/>
  <c r="H1245" i="1"/>
  <c r="G1245" i="1"/>
  <c r="D1245" i="1"/>
  <c r="C1245" i="1"/>
  <c r="D1244" i="1"/>
  <c r="C1244" i="1"/>
  <c r="H1244" i="1" s="1"/>
  <c r="H1243" i="1"/>
  <c r="G1243" i="1"/>
  <c r="D1243" i="1"/>
  <c r="C1243" i="1"/>
  <c r="D1242" i="1"/>
  <c r="H1242" i="1" s="1"/>
  <c r="C1242" i="1"/>
  <c r="D1241" i="1"/>
  <c r="G1241" i="1" s="1"/>
  <c r="C1241" i="1"/>
  <c r="D1240" i="1"/>
  <c r="C1240" i="1"/>
  <c r="H1240" i="1" s="1"/>
  <c r="H1239" i="1"/>
  <c r="G1239" i="1"/>
  <c r="D1239" i="1"/>
  <c r="C1239" i="1"/>
  <c r="H1238" i="1"/>
  <c r="G1238" i="1"/>
  <c r="D1238" i="1"/>
  <c r="C1238" i="1"/>
  <c r="H1237" i="1"/>
  <c r="D1237" i="1"/>
  <c r="G1237" i="1" s="1"/>
  <c r="C1237" i="1"/>
  <c r="C1236" i="1"/>
  <c r="C1235" i="1"/>
  <c r="H1234" i="1"/>
  <c r="G1234" i="1"/>
  <c r="D1234" i="1"/>
  <c r="C1234" i="1"/>
  <c r="D1233" i="1"/>
  <c r="H1233" i="1" s="1"/>
  <c r="C1233" i="1"/>
  <c r="D1232" i="1"/>
  <c r="C1232" i="1"/>
  <c r="H1231" i="1"/>
  <c r="G1231" i="1"/>
  <c r="D1231" i="1"/>
  <c r="C1231" i="1"/>
  <c r="H1230" i="1"/>
  <c r="G1230" i="1"/>
  <c r="D1230" i="1"/>
  <c r="C1230" i="1"/>
  <c r="D1229" i="1"/>
  <c r="C1229" i="1"/>
  <c r="H1228" i="1"/>
  <c r="G1228" i="1"/>
  <c r="D1228" i="1"/>
  <c r="C1228" i="1"/>
  <c r="D1227" i="1"/>
  <c r="C1227" i="1"/>
  <c r="H1227" i="1" s="1"/>
  <c r="H1226" i="1"/>
  <c r="D1226" i="1"/>
  <c r="C1226" i="1"/>
  <c r="G1226" i="1" s="1"/>
  <c r="H1225" i="1"/>
  <c r="G1225" i="1"/>
  <c r="D1225" i="1"/>
  <c r="C1225" i="1"/>
  <c r="D1224" i="1"/>
  <c r="C1224" i="1"/>
  <c r="D1223" i="1"/>
  <c r="C1223" i="1"/>
  <c r="H1221" i="1"/>
  <c r="G1221" i="1"/>
  <c r="D1221" i="1"/>
  <c r="C1221" i="1"/>
  <c r="D1220" i="1"/>
  <c r="C1220" i="1"/>
  <c r="H1220" i="1" s="1"/>
  <c r="D1219" i="1"/>
  <c r="C1219" i="1"/>
  <c r="H1218" i="1"/>
  <c r="G1218" i="1"/>
  <c r="D1218" i="1"/>
  <c r="C1218" i="1"/>
  <c r="D1217" i="1"/>
  <c r="C1217" i="1"/>
  <c r="D1216" i="1"/>
  <c r="C1216"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D1194" i="1"/>
  <c r="C1194" i="1"/>
  <c r="H1193" i="1"/>
  <c r="G1193" i="1"/>
  <c r="D1193" i="1"/>
  <c r="C1193" i="1"/>
  <c r="H1192" i="1"/>
  <c r="G1192" i="1"/>
  <c r="D1192" i="1"/>
  <c r="C1192" i="1"/>
  <c r="D1191" i="1"/>
  <c r="C1191" i="1"/>
  <c r="G1191" i="1" s="1"/>
  <c r="H1190" i="1"/>
  <c r="G1190" i="1"/>
  <c r="D1190" i="1"/>
  <c r="C1190" i="1"/>
  <c r="D1189" i="1"/>
  <c r="C1189" i="1"/>
  <c r="H1188" i="1"/>
  <c r="G1188" i="1"/>
  <c r="D1188" i="1"/>
  <c r="C1188" i="1"/>
  <c r="H1187" i="1"/>
  <c r="G1187" i="1"/>
  <c r="D1187" i="1"/>
  <c r="C1187" i="1"/>
  <c r="H1186" i="1"/>
  <c r="G1186" i="1"/>
  <c r="D1186" i="1"/>
  <c r="C1186" i="1"/>
  <c r="H1185" i="1"/>
  <c r="G1185" i="1"/>
  <c r="D1185" i="1"/>
  <c r="C1185" i="1"/>
  <c r="D1184" i="1"/>
  <c r="C1184" i="1"/>
  <c r="G1184" i="1" s="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G1166" i="1" s="1"/>
  <c r="C1166" i="1"/>
  <c r="D1165" i="1"/>
  <c r="G1165" i="1" s="1"/>
  <c r="C1165" i="1"/>
  <c r="D1164" i="1"/>
  <c r="C1164" i="1"/>
  <c r="H1164" i="1" s="1"/>
  <c r="G1163" i="1"/>
  <c r="D1163" i="1"/>
  <c r="C1163" i="1"/>
  <c r="H1162" i="1"/>
  <c r="G1162" i="1"/>
  <c r="D1162" i="1"/>
  <c r="C1162" i="1"/>
  <c r="G1161" i="1"/>
  <c r="D1161" i="1"/>
  <c r="H1161" i="1" s="1"/>
  <c r="C1161" i="1"/>
  <c r="G1160" i="1"/>
  <c r="D1160" i="1"/>
  <c r="H1160" i="1" s="1"/>
  <c r="C1160" i="1"/>
  <c r="G1159" i="1"/>
  <c r="D1159" i="1"/>
  <c r="H1159" i="1" s="1"/>
  <c r="C1159" i="1"/>
  <c r="H1158" i="1"/>
  <c r="G1158" i="1"/>
  <c r="D1158" i="1"/>
  <c r="C1158" i="1"/>
  <c r="D1157" i="1"/>
  <c r="H1157" i="1" s="1"/>
  <c r="C1157" i="1"/>
  <c r="G1156" i="1"/>
  <c r="D1156" i="1"/>
  <c r="C1156" i="1"/>
  <c r="H1156" i="1" s="1"/>
  <c r="D1155" i="1"/>
  <c r="C1155" i="1"/>
  <c r="H1155" i="1" s="1"/>
  <c r="D1154" i="1"/>
  <c r="H1151" i="1"/>
  <c r="G1151" i="1"/>
  <c r="D1151" i="1"/>
  <c r="C1151" i="1"/>
  <c r="H1150" i="1"/>
  <c r="G1150" i="1"/>
  <c r="D1150" i="1"/>
  <c r="C1150" i="1"/>
  <c r="H1149" i="1"/>
  <c r="D1149" i="1"/>
  <c r="C1149" i="1"/>
  <c r="D1148" i="1"/>
  <c r="H1148" i="1" s="1"/>
  <c r="C1148" i="1"/>
  <c r="H1147" i="1"/>
  <c r="G1147" i="1"/>
  <c r="D1147" i="1"/>
  <c r="C1147" i="1"/>
  <c r="H1146" i="1"/>
  <c r="G1146" i="1"/>
  <c r="D1146" i="1"/>
  <c r="C1146" i="1"/>
  <c r="H1145" i="1"/>
  <c r="G1145" i="1"/>
  <c r="D1145" i="1"/>
  <c r="C1145" i="1"/>
  <c r="H1144" i="1"/>
  <c r="G1144" i="1"/>
  <c r="D1144" i="1"/>
  <c r="C1144" i="1"/>
  <c r="D1143" i="1"/>
  <c r="C1143" i="1"/>
  <c r="G1143" i="1" s="1"/>
  <c r="D1142" i="1"/>
  <c r="C1142" i="1"/>
  <c r="D1141" i="1"/>
  <c r="C1141" i="1"/>
  <c r="G1141" i="1" s="1"/>
  <c r="D1140" i="1"/>
  <c r="C1140" i="1"/>
  <c r="G1140" i="1" s="1"/>
  <c r="H1139" i="1"/>
  <c r="G1139" i="1"/>
  <c r="D1139" i="1"/>
  <c r="C1139" i="1"/>
  <c r="D1138" i="1"/>
  <c r="C1138" i="1"/>
  <c r="G1138" i="1" s="1"/>
  <c r="D1137" i="1"/>
  <c r="C1137" i="1"/>
  <c r="D1136" i="1"/>
  <c r="C1136" i="1"/>
  <c r="G1136" i="1" s="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D1117" i="1"/>
  <c r="C1117" i="1"/>
  <c r="H1116" i="1"/>
  <c r="G1116" i="1"/>
  <c r="D1116" i="1"/>
  <c r="C1116" i="1"/>
  <c r="H1115" i="1"/>
  <c r="G1115" i="1"/>
  <c r="D1115" i="1"/>
  <c r="C1115" i="1"/>
  <c r="H1114" i="1"/>
  <c r="G1114" i="1"/>
  <c r="D1114" i="1"/>
  <c r="C1114" i="1"/>
  <c r="D1113" i="1"/>
  <c r="C1113" i="1"/>
  <c r="H1113" i="1" s="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G1056" i="1" s="1"/>
  <c r="C1056" i="1"/>
  <c r="H1055" i="1"/>
  <c r="G1055" i="1"/>
  <c r="D1055" i="1"/>
  <c r="C1055" i="1"/>
  <c r="D1054" i="1"/>
  <c r="G1054" i="1" s="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D1034" i="1"/>
  <c r="C1034" i="1"/>
  <c r="H1034" i="1" s="1"/>
  <c r="D1033" i="1"/>
  <c r="C1033" i="1"/>
  <c r="D1032" i="1"/>
  <c r="C1032" i="1"/>
  <c r="H1031" i="1"/>
  <c r="G1031" i="1"/>
  <c r="D1031" i="1"/>
  <c r="C1031" i="1"/>
  <c r="D1030" i="1"/>
  <c r="C1030" i="1"/>
  <c r="H1029" i="1"/>
  <c r="G1029" i="1"/>
  <c r="D1029" i="1"/>
  <c r="C1029" i="1"/>
  <c r="D1028" i="1"/>
  <c r="C1028" i="1"/>
  <c r="H1028" i="1" s="1"/>
  <c r="D1027" i="1"/>
  <c r="C1027" i="1"/>
  <c r="D1026" i="1"/>
  <c r="C1026" i="1"/>
  <c r="H1026" i="1" s="1"/>
  <c r="D1025" i="1"/>
  <c r="C1025" i="1"/>
  <c r="H1024" i="1"/>
  <c r="G1024" i="1"/>
  <c r="D1024" i="1"/>
  <c r="C1024" i="1"/>
  <c r="C1023" i="1"/>
  <c r="D1022" i="1"/>
  <c r="G1022" i="1" s="1"/>
  <c r="C1022" i="1"/>
  <c r="H1021" i="1"/>
  <c r="G1021" i="1"/>
  <c r="D1021" i="1"/>
  <c r="C1021" i="1"/>
  <c r="D1020" i="1"/>
  <c r="C1020" i="1"/>
  <c r="G1020" i="1" s="1"/>
  <c r="D1019" i="1"/>
  <c r="C1019" i="1"/>
  <c r="D1018" i="1"/>
  <c r="C1018" i="1"/>
  <c r="H1017" i="1"/>
  <c r="G1017" i="1"/>
  <c r="D1017" i="1"/>
  <c r="C1017" i="1"/>
  <c r="H1016" i="1"/>
  <c r="G1016" i="1"/>
  <c r="D1016" i="1"/>
  <c r="C1016" i="1"/>
  <c r="D1015" i="1"/>
  <c r="C1015" i="1"/>
  <c r="H1015" i="1" s="1"/>
  <c r="H1014" i="1"/>
  <c r="G1014" i="1"/>
  <c r="D1014" i="1"/>
  <c r="C1014" i="1"/>
  <c r="D1013" i="1"/>
  <c r="C1013" i="1"/>
  <c r="H1013" i="1" s="1"/>
  <c r="D1012" i="1"/>
  <c r="G1012" i="1" s="1"/>
  <c r="C1012" i="1"/>
  <c r="H1011" i="1"/>
  <c r="G1011" i="1"/>
  <c r="D1011" i="1"/>
  <c r="C1011" i="1"/>
  <c r="H1010" i="1"/>
  <c r="G1010" i="1"/>
  <c r="D1010" i="1"/>
  <c r="C1010" i="1"/>
  <c r="H1009" i="1"/>
  <c r="G1009" i="1"/>
  <c r="D1009" i="1"/>
  <c r="C1009" i="1"/>
  <c r="D1008" i="1"/>
  <c r="C1008" i="1"/>
  <c r="H1008" i="1" s="1"/>
  <c r="D1007" i="1"/>
  <c r="C1007" i="1"/>
  <c r="D1006" i="1"/>
  <c r="G1006" i="1" s="1"/>
  <c r="C1006" i="1"/>
  <c r="H1005" i="1"/>
  <c r="G1005" i="1"/>
  <c r="D1005" i="1"/>
  <c r="C1005" i="1"/>
  <c r="D1004" i="1"/>
  <c r="H1004" i="1" s="1"/>
  <c r="C1004" i="1"/>
  <c r="D1003" i="1"/>
  <c r="G1003" i="1" s="1"/>
  <c r="C1003" i="1"/>
  <c r="H1003" i="1" s="1"/>
  <c r="D1002" i="1"/>
  <c r="C1002" i="1"/>
  <c r="H1001" i="1"/>
  <c r="G1001" i="1"/>
  <c r="D1001" i="1"/>
  <c r="C1001" i="1"/>
  <c r="H1000" i="1"/>
  <c r="G1000" i="1"/>
  <c r="D1000" i="1"/>
  <c r="C1000" i="1"/>
  <c r="H999" i="1"/>
  <c r="G999" i="1"/>
  <c r="D999" i="1"/>
  <c r="C999" i="1"/>
  <c r="D998" i="1"/>
  <c r="C998" i="1"/>
  <c r="D997" i="1"/>
  <c r="C997" i="1"/>
  <c r="D996" i="1"/>
  <c r="C996" i="1"/>
  <c r="H996" i="1" s="1"/>
  <c r="D995" i="1"/>
  <c r="C995" i="1"/>
  <c r="D994" i="1"/>
  <c r="C994" i="1"/>
  <c r="G994" i="1" s="1"/>
  <c r="D993" i="1"/>
  <c r="G993" i="1" s="1"/>
  <c r="C993" i="1"/>
  <c r="D992" i="1"/>
  <c r="C992" i="1"/>
  <c r="D991" i="1"/>
  <c r="C991" i="1"/>
  <c r="H989" i="1"/>
  <c r="G989" i="1"/>
  <c r="D989" i="1"/>
  <c r="C989" i="1"/>
  <c r="D988" i="1"/>
  <c r="C988" i="1"/>
  <c r="G988" i="1" s="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D961" i="1"/>
  <c r="G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D951" i="1"/>
  <c r="H951" i="1" s="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D940" i="1"/>
  <c r="G940" i="1" s="1"/>
  <c r="C940" i="1"/>
  <c r="D939" i="1"/>
  <c r="G939" i="1" s="1"/>
  <c r="C939" i="1"/>
  <c r="H939" i="1" s="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D893" i="1"/>
  <c r="H893" i="1" s="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G823" i="1"/>
  <c r="D823" i="1"/>
  <c r="C823" i="1"/>
  <c r="H823" i="1" s="1"/>
  <c r="H822" i="1"/>
  <c r="G822" i="1"/>
  <c r="D822" i="1"/>
  <c r="C822" i="1"/>
  <c r="H821" i="1"/>
  <c r="G821" i="1"/>
  <c r="D821" i="1"/>
  <c r="C821" i="1"/>
  <c r="H820" i="1"/>
  <c r="G820" i="1"/>
  <c r="D820" i="1"/>
  <c r="C820" i="1"/>
  <c r="H819" i="1"/>
  <c r="G819" i="1"/>
  <c r="D819" i="1"/>
  <c r="C819" i="1"/>
  <c r="H818" i="1"/>
  <c r="G818" i="1"/>
  <c r="D818" i="1"/>
  <c r="C818" i="1"/>
  <c r="D817" i="1"/>
  <c r="H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D786" i="1"/>
  <c r="C786" i="1"/>
  <c r="H786" i="1" s="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D766" i="1"/>
  <c r="C766" i="1"/>
  <c r="H766" i="1" s="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G732" i="1" s="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H718" i="1"/>
  <c r="D718" i="1"/>
  <c r="C718" i="1"/>
  <c r="G718" i="1" s="1"/>
  <c r="H717" i="1"/>
  <c r="G717" i="1"/>
  <c r="D717" i="1"/>
  <c r="C717" i="1"/>
  <c r="H716" i="1"/>
  <c r="G716" i="1"/>
  <c r="D716" i="1"/>
  <c r="C716" i="1"/>
  <c r="H715" i="1"/>
  <c r="D715" i="1"/>
  <c r="C715" i="1"/>
  <c r="G715" i="1" s="1"/>
  <c r="H714" i="1"/>
  <c r="G714" i="1"/>
  <c r="D714" i="1"/>
  <c r="C714" i="1"/>
  <c r="H713" i="1"/>
  <c r="G713" i="1"/>
  <c r="D713" i="1"/>
  <c r="C713" i="1"/>
  <c r="H712" i="1"/>
  <c r="G712" i="1"/>
  <c r="D712" i="1"/>
  <c r="C712" i="1"/>
  <c r="D711" i="1"/>
  <c r="G711" i="1" s="1"/>
  <c r="C711" i="1"/>
  <c r="D710" i="1"/>
  <c r="C710" i="1"/>
  <c r="H710" i="1" s="1"/>
  <c r="D709" i="1"/>
  <c r="C709" i="1"/>
  <c r="H709" i="1" s="1"/>
  <c r="H708" i="1"/>
  <c r="G708" i="1"/>
  <c r="D708" i="1"/>
  <c r="C708" i="1"/>
  <c r="H707" i="1"/>
  <c r="G707" i="1"/>
  <c r="D707" i="1"/>
  <c r="C707" i="1"/>
  <c r="H706" i="1"/>
  <c r="G706" i="1"/>
  <c r="D706" i="1"/>
  <c r="C706" i="1"/>
  <c r="G705" i="1"/>
  <c r="D705" i="1"/>
  <c r="H705" i="1" s="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C691" i="1"/>
  <c r="H690" i="1"/>
  <c r="G690" i="1"/>
  <c r="D690" i="1"/>
  <c r="C690" i="1"/>
  <c r="H689" i="1"/>
  <c r="G689" i="1"/>
  <c r="D689" i="1"/>
  <c r="C689" i="1"/>
  <c r="H688" i="1"/>
  <c r="G688" i="1"/>
  <c r="D688" i="1"/>
  <c r="C688" i="1"/>
  <c r="H687" i="1"/>
  <c r="D687" i="1"/>
  <c r="C687" i="1"/>
  <c r="G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D667" i="1"/>
  <c r="C667" i="1"/>
  <c r="G667" i="1" s="1"/>
  <c r="D666" i="1"/>
  <c r="H666" i="1" s="1"/>
  <c r="C666" i="1"/>
  <c r="H665" i="1"/>
  <c r="G665" i="1"/>
  <c r="D665" i="1"/>
  <c r="C665" i="1"/>
  <c r="H664" i="1"/>
  <c r="G664" i="1"/>
  <c r="D664" i="1"/>
  <c r="C664" i="1"/>
  <c r="H663" i="1"/>
  <c r="G663" i="1"/>
  <c r="D663" i="1"/>
  <c r="C663" i="1"/>
  <c r="D662" i="1"/>
  <c r="C662" i="1"/>
  <c r="H661" i="1"/>
  <c r="G661" i="1"/>
  <c r="D661" i="1"/>
  <c r="C661" i="1"/>
  <c r="H660" i="1"/>
  <c r="G660" i="1"/>
  <c r="D660" i="1"/>
  <c r="C660" i="1"/>
  <c r="G659" i="1"/>
  <c r="D659" i="1"/>
  <c r="H659" i="1" s="1"/>
  <c r="C659" i="1"/>
  <c r="D658" i="1"/>
  <c r="C658" i="1"/>
  <c r="H658" i="1" s="1"/>
  <c r="H657" i="1"/>
  <c r="G657" i="1"/>
  <c r="D657" i="1"/>
  <c r="C657" i="1"/>
  <c r="H656" i="1"/>
  <c r="G656" i="1"/>
  <c r="D656" i="1"/>
  <c r="C656" i="1"/>
  <c r="D655" i="1"/>
  <c r="C655" i="1"/>
  <c r="D654" i="1"/>
  <c r="G654" i="1" s="1"/>
  <c r="C654" i="1"/>
  <c r="D653" i="1"/>
  <c r="G653" i="1" s="1"/>
  <c r="C653" i="1"/>
  <c r="H652" i="1"/>
  <c r="G652" i="1"/>
  <c r="D652" i="1"/>
  <c r="C652" i="1"/>
  <c r="D651" i="1"/>
  <c r="H651" i="1" s="1"/>
  <c r="C651" i="1"/>
  <c r="H650" i="1"/>
  <c r="G650" i="1"/>
  <c r="D650" i="1"/>
  <c r="C650" i="1"/>
  <c r="H649" i="1"/>
  <c r="G649" i="1"/>
  <c r="D649" i="1"/>
  <c r="C649" i="1"/>
  <c r="D648" i="1"/>
  <c r="G648" i="1" s="1"/>
  <c r="C648" i="1"/>
  <c r="H647" i="1"/>
  <c r="G647" i="1"/>
  <c r="D647" i="1"/>
  <c r="C647" i="1"/>
  <c r="D646" i="1"/>
  <c r="C646" i="1"/>
  <c r="C645" i="1"/>
  <c r="H644" i="1"/>
  <c r="G644" i="1"/>
  <c r="D644" i="1"/>
  <c r="C644" i="1"/>
  <c r="D643" i="1"/>
  <c r="C643" i="1"/>
  <c r="D642" i="1"/>
  <c r="C642" i="1"/>
  <c r="G642" i="1" s="1"/>
  <c r="D641" i="1"/>
  <c r="C641" i="1"/>
  <c r="D638" i="1"/>
  <c r="G638" i="1" s="1"/>
  <c r="C638" i="1"/>
  <c r="H632" i="1"/>
  <c r="G632" i="1"/>
  <c r="D632" i="1"/>
  <c r="C632" i="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G612" i="1" s="1"/>
  <c r="C612" i="1"/>
  <c r="H612" i="1" s="1"/>
  <c r="D611" i="1"/>
  <c r="G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G602" i="1"/>
  <c r="D602" i="1"/>
  <c r="C602" i="1"/>
  <c r="H602" i="1" s="1"/>
  <c r="H601" i="1"/>
  <c r="G601" i="1"/>
  <c r="D601" i="1"/>
  <c r="C601" i="1"/>
  <c r="H600" i="1"/>
  <c r="G600" i="1"/>
  <c r="D600" i="1"/>
  <c r="C600" i="1"/>
  <c r="D599" i="1"/>
  <c r="G599" i="1" s="1"/>
  <c r="C599" i="1"/>
  <c r="H598" i="1"/>
  <c r="G598" i="1"/>
  <c r="D598" i="1"/>
  <c r="C598" i="1"/>
  <c r="H597" i="1"/>
  <c r="G597" i="1"/>
  <c r="D597" i="1"/>
  <c r="C597" i="1"/>
  <c r="H596" i="1"/>
  <c r="G596" i="1"/>
  <c r="D596" i="1"/>
  <c r="C596" i="1"/>
  <c r="H595" i="1"/>
  <c r="G595" i="1"/>
  <c r="D595" i="1"/>
  <c r="C595" i="1"/>
  <c r="D594" i="1"/>
  <c r="C594" i="1"/>
  <c r="D593" i="1"/>
  <c r="C593" i="1"/>
  <c r="H592" i="1"/>
  <c r="G592" i="1"/>
  <c r="D592" i="1"/>
  <c r="C592" i="1"/>
  <c r="H591" i="1"/>
  <c r="G591" i="1"/>
  <c r="D591" i="1"/>
  <c r="C591" i="1"/>
  <c r="H590" i="1"/>
  <c r="G590" i="1"/>
  <c r="D590" i="1"/>
  <c r="C590" i="1"/>
  <c r="H589" i="1"/>
  <c r="G589" i="1"/>
  <c r="D589" i="1"/>
  <c r="C589"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D502" i="1"/>
  <c r="C502" i="1"/>
  <c r="H501" i="1"/>
  <c r="D501" i="1"/>
  <c r="G501" i="1" s="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D490" i="1"/>
  <c r="C490" i="1"/>
  <c r="H490" i="1" s="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D471" i="1"/>
  <c r="H471" i="1" s="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D412" i="1"/>
  <c r="C412" i="1"/>
  <c r="H412" i="1" s="1"/>
  <c r="D411" i="1"/>
  <c r="C411" i="1"/>
  <c r="D406" i="1"/>
  <c r="C406" i="1"/>
  <c r="D405" i="1"/>
  <c r="C405" i="1"/>
  <c r="G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D388" i="1"/>
  <c r="C388" i="1"/>
  <c r="H387" i="1"/>
  <c r="G387" i="1"/>
  <c r="D387" i="1"/>
  <c r="C387" i="1"/>
  <c r="D386" i="1"/>
  <c r="C386" i="1"/>
  <c r="H385" i="1"/>
  <c r="G385" i="1"/>
  <c r="D385" i="1"/>
  <c r="C385" i="1"/>
  <c r="D384" i="1"/>
  <c r="C384" i="1"/>
  <c r="H384" i="1" s="1"/>
  <c r="H383" i="1"/>
  <c r="G383" i="1"/>
  <c r="D383" i="1"/>
  <c r="C383" i="1"/>
  <c r="H382" i="1"/>
  <c r="G382" i="1"/>
  <c r="D382" i="1"/>
  <c r="C382" i="1"/>
  <c r="H381" i="1"/>
  <c r="G381" i="1"/>
  <c r="D381" i="1"/>
  <c r="C381" i="1"/>
  <c r="D380" i="1"/>
  <c r="G380" i="1" s="1"/>
  <c r="C380" i="1"/>
  <c r="H379" i="1"/>
  <c r="G379" i="1"/>
  <c r="D379" i="1"/>
  <c r="C379" i="1"/>
  <c r="G378" i="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H369" i="1"/>
  <c r="G369" i="1"/>
  <c r="D369" i="1"/>
  <c r="C369" i="1"/>
  <c r="H368" i="1"/>
  <c r="G368" i="1"/>
  <c r="D368" i="1"/>
  <c r="C368" i="1"/>
  <c r="H367" i="1"/>
  <c r="G367" i="1"/>
  <c r="D367" i="1"/>
  <c r="C367" i="1"/>
  <c r="D366" i="1"/>
  <c r="C366" i="1"/>
  <c r="D365" i="1"/>
  <c r="C365" i="1"/>
  <c r="H365" i="1" s="1"/>
  <c r="D364" i="1"/>
  <c r="C364" i="1"/>
  <c r="D363" i="1"/>
  <c r="C363" i="1"/>
  <c r="H363" i="1" s="1"/>
  <c r="D362" i="1"/>
  <c r="C362" i="1"/>
  <c r="D361" i="1"/>
  <c r="C361" i="1"/>
  <c r="H360" i="1"/>
  <c r="G360" i="1"/>
  <c r="D360" i="1"/>
  <c r="C360" i="1"/>
  <c r="D359" i="1"/>
  <c r="C359" i="1"/>
  <c r="H357" i="1"/>
  <c r="G357" i="1"/>
  <c r="D357" i="1"/>
  <c r="C357" i="1"/>
  <c r="H356" i="1"/>
  <c r="G356" i="1"/>
  <c r="D356" i="1"/>
  <c r="C356" i="1"/>
  <c r="D355" i="1"/>
  <c r="C355" i="1"/>
  <c r="G355" i="1" s="1"/>
  <c r="H354" i="1"/>
  <c r="G354" i="1"/>
  <c r="D354" i="1"/>
  <c r="C354" i="1"/>
  <c r="H353" i="1"/>
  <c r="G353" i="1"/>
  <c r="D353" i="1"/>
  <c r="C353" i="1"/>
  <c r="H352" i="1"/>
  <c r="G352" i="1"/>
  <c r="D352" i="1"/>
  <c r="C352" i="1"/>
  <c r="D351" i="1"/>
  <c r="C351" i="1"/>
  <c r="G351" i="1" s="1"/>
  <c r="H350" i="1"/>
  <c r="G350" i="1"/>
  <c r="D350" i="1"/>
  <c r="C350" i="1"/>
  <c r="H349" i="1"/>
  <c r="G349" i="1"/>
  <c r="D349" i="1"/>
  <c r="C349" i="1"/>
  <c r="D348" i="1"/>
  <c r="C348" i="1"/>
  <c r="D347" i="1"/>
  <c r="C347" i="1"/>
  <c r="G347" i="1" s="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H296" i="1" s="1"/>
  <c r="C296" i="1"/>
  <c r="D295" i="1"/>
  <c r="H295" i="1" s="1"/>
  <c r="C295" i="1"/>
  <c r="G295" i="1" s="1"/>
  <c r="H292" i="1"/>
  <c r="G292" i="1"/>
  <c r="D292" i="1"/>
  <c r="C292" i="1"/>
  <c r="H291" i="1"/>
  <c r="D291" i="1"/>
  <c r="C291" i="1"/>
  <c r="G291" i="1" s="1"/>
  <c r="D290" i="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C276" i="1"/>
  <c r="H276" i="1" s="1"/>
  <c r="D275" i="1"/>
  <c r="H275" i="1" s="1"/>
  <c r="C275" i="1"/>
  <c r="H274" i="1"/>
  <c r="G274" i="1"/>
  <c r="D274" i="1"/>
  <c r="C274" i="1"/>
  <c r="H273" i="1"/>
  <c r="G273" i="1"/>
  <c r="D273" i="1"/>
  <c r="C273" i="1"/>
  <c r="H272" i="1"/>
  <c r="G272" i="1"/>
  <c r="D272" i="1"/>
  <c r="C272" i="1"/>
  <c r="H271" i="1"/>
  <c r="G271" i="1"/>
  <c r="D271" i="1"/>
  <c r="C271" i="1"/>
  <c r="D270" i="1"/>
  <c r="C270" i="1"/>
  <c r="H270" i="1" s="1"/>
  <c r="D269" i="1"/>
  <c r="C269" i="1"/>
  <c r="H269" i="1" s="1"/>
  <c r="H268" i="1"/>
  <c r="G268" i="1"/>
  <c r="D268" i="1"/>
  <c r="C268" i="1"/>
  <c r="H267" i="1"/>
  <c r="G267" i="1"/>
  <c r="D267" i="1"/>
  <c r="C267" i="1"/>
  <c r="H266" i="1"/>
  <c r="G266" i="1"/>
  <c r="D266" i="1"/>
  <c r="C266" i="1"/>
  <c r="D265" i="1"/>
  <c r="C265" i="1"/>
  <c r="D264" i="1"/>
  <c r="C264" i="1"/>
  <c r="D263" i="1"/>
  <c r="C263" i="1"/>
  <c r="H263" i="1" s="1"/>
  <c r="G262" i="1"/>
  <c r="D262" i="1"/>
  <c r="C262" i="1"/>
  <c r="G261" i="1"/>
  <c r="D261" i="1"/>
  <c r="C261" i="1"/>
  <c r="H261" i="1" s="1"/>
  <c r="D260" i="1"/>
  <c r="C260" i="1"/>
  <c r="D259" i="1"/>
  <c r="H258" i="1"/>
  <c r="G258" i="1"/>
  <c r="D258" i="1"/>
  <c r="C258" i="1"/>
  <c r="D257" i="1"/>
  <c r="C257" i="1"/>
  <c r="H256" i="1"/>
  <c r="G256" i="1"/>
  <c r="D256" i="1"/>
  <c r="C256"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D241" i="1"/>
  <c r="G241" i="1" s="1"/>
  <c r="C241" i="1"/>
  <c r="G240" i="1"/>
  <c r="D240" i="1"/>
  <c r="H240" i="1" s="1"/>
  <c r="C240" i="1"/>
  <c r="H239" i="1"/>
  <c r="G239" i="1"/>
  <c r="D239" i="1"/>
  <c r="C239" i="1"/>
  <c r="D238" i="1"/>
  <c r="C238" i="1"/>
  <c r="G238" i="1" s="1"/>
  <c r="D237" i="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D229" i="1"/>
  <c r="C229" i="1"/>
  <c r="H229" i="1" s="1"/>
  <c r="H228" i="1"/>
  <c r="G228" i="1"/>
  <c r="D228" i="1"/>
  <c r="C228" i="1"/>
  <c r="D227" i="1"/>
  <c r="C227" i="1"/>
  <c r="H227" i="1" s="1"/>
  <c r="H226" i="1"/>
  <c r="G226" i="1"/>
  <c r="D226" i="1"/>
  <c r="C226" i="1"/>
  <c r="H225" i="1"/>
  <c r="G225" i="1"/>
  <c r="D225" i="1"/>
  <c r="C225" i="1"/>
  <c r="H224" i="1"/>
  <c r="G224" i="1"/>
  <c r="D224" i="1"/>
  <c r="C224" i="1"/>
  <c r="H223" i="1"/>
  <c r="G223" i="1"/>
  <c r="D223" i="1"/>
  <c r="C223" i="1"/>
  <c r="D222" i="1"/>
  <c r="C222" i="1"/>
  <c r="H222" i="1" s="1"/>
  <c r="D221" i="1"/>
  <c r="C221" i="1"/>
  <c r="H219" i="1"/>
  <c r="G219" i="1"/>
  <c r="D219" i="1"/>
  <c r="C219" i="1"/>
  <c r="H218" i="1"/>
  <c r="G218" i="1"/>
  <c r="D218" i="1"/>
  <c r="C218" i="1"/>
  <c r="D217" i="1"/>
  <c r="G217" i="1" s="1"/>
  <c r="C217" i="1"/>
  <c r="H216" i="1"/>
  <c r="G216" i="1"/>
  <c r="D216" i="1"/>
  <c r="C216" i="1"/>
  <c r="D215" i="1"/>
  <c r="G215" i="1" s="1"/>
  <c r="C215" i="1"/>
  <c r="H214" i="1"/>
  <c r="G214" i="1"/>
  <c r="D214" i="1"/>
  <c r="C214" i="1"/>
  <c r="H213" i="1"/>
  <c r="G213" i="1"/>
  <c r="D213" i="1"/>
  <c r="C213" i="1"/>
  <c r="H212" i="1"/>
  <c r="G212" i="1"/>
  <c r="D212" i="1"/>
  <c r="C212" i="1"/>
  <c r="D210" i="1"/>
  <c r="C210" i="1"/>
  <c r="H210" i="1" s="1"/>
  <c r="D209" i="1"/>
  <c r="C209" i="1"/>
  <c r="D208" i="1"/>
  <c r="C208" i="1"/>
  <c r="H208" i="1" s="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D190" i="1"/>
  <c r="H190" i="1" s="1"/>
  <c r="C190" i="1"/>
  <c r="H189" i="1"/>
  <c r="G189" i="1"/>
  <c r="D189" i="1"/>
  <c r="C189" i="1"/>
  <c r="D188" i="1"/>
  <c r="C188" i="1"/>
  <c r="D187" i="1"/>
  <c r="C187" i="1"/>
  <c r="H187" i="1" s="1"/>
  <c r="G186" i="1"/>
  <c r="D186" i="1"/>
  <c r="H186" i="1" s="1"/>
  <c r="C186" i="1"/>
  <c r="D185" i="1"/>
  <c r="C185" i="1"/>
  <c r="D184" i="1"/>
  <c r="C184" i="1"/>
  <c r="H183" i="1"/>
  <c r="G183" i="1"/>
  <c r="D183" i="1"/>
  <c r="C183" i="1"/>
  <c r="D182" i="1"/>
  <c r="C182" i="1"/>
  <c r="H182" i="1" s="1"/>
  <c r="D181" i="1"/>
  <c r="C181" i="1"/>
  <c r="D180" i="1"/>
  <c r="C180" i="1"/>
  <c r="D179" i="1"/>
  <c r="C179" i="1"/>
  <c r="G179" i="1" s="1"/>
  <c r="D178" i="1"/>
  <c r="C178" i="1"/>
  <c r="H178" i="1" s="1"/>
  <c r="D177" i="1"/>
  <c r="H177" i="1" s="1"/>
  <c r="C177" i="1"/>
  <c r="D176" i="1"/>
  <c r="H176" i="1" s="1"/>
  <c r="C176" i="1"/>
  <c r="D175" i="1"/>
  <c r="C175" i="1"/>
  <c r="D174" i="1"/>
  <c r="C174" i="1"/>
  <c r="D173" i="1"/>
  <c r="D172" i="1"/>
  <c r="C172" i="1"/>
  <c r="H172" i="1" s="1"/>
  <c r="H171" i="1"/>
  <c r="G171" i="1"/>
  <c r="D171" i="1"/>
  <c r="C171" i="1"/>
  <c r="D170" i="1"/>
  <c r="C170" i="1"/>
  <c r="H169" i="1"/>
  <c r="G169" i="1"/>
  <c r="D169" i="1"/>
  <c r="C169" i="1"/>
  <c r="D168" i="1"/>
  <c r="C168" i="1"/>
  <c r="H168" i="1" s="1"/>
  <c r="H167" i="1"/>
  <c r="G167" i="1"/>
  <c r="D167" i="1"/>
  <c r="C167" i="1"/>
  <c r="D166" i="1"/>
  <c r="C166" i="1"/>
  <c r="C165" i="1"/>
  <c r="D164" i="1"/>
  <c r="C164" i="1"/>
  <c r="D163" i="1"/>
  <c r="C163" i="1"/>
  <c r="D162" i="1"/>
  <c r="C162" i="1"/>
  <c r="H162" i="1" s="1"/>
  <c r="D161" i="1"/>
  <c r="C161" i="1"/>
  <c r="D160" i="1"/>
  <c r="C160" i="1"/>
  <c r="H158" i="1"/>
  <c r="G158" i="1"/>
  <c r="D158" i="1"/>
  <c r="C158" i="1"/>
  <c r="D157" i="1"/>
  <c r="C157" i="1"/>
  <c r="H157" i="1" s="1"/>
  <c r="H156" i="1"/>
  <c r="G156" i="1"/>
  <c r="D156" i="1"/>
  <c r="C156" i="1"/>
  <c r="D155" i="1"/>
  <c r="C155" i="1"/>
  <c r="H155" i="1" s="1"/>
  <c r="H154" i="1"/>
  <c r="G154" i="1"/>
  <c r="D154" i="1"/>
  <c r="C154" i="1"/>
  <c r="H153" i="1"/>
  <c r="G153" i="1"/>
  <c r="D153" i="1"/>
  <c r="C153" i="1"/>
  <c r="H152" i="1"/>
  <c r="G152" i="1"/>
  <c r="D152" i="1"/>
  <c r="C152" i="1"/>
  <c r="H151" i="1"/>
  <c r="G151" i="1"/>
  <c r="D151" i="1"/>
  <c r="C151" i="1"/>
  <c r="D150" i="1"/>
  <c r="C150" i="1"/>
  <c r="D149" i="1"/>
  <c r="C149" i="1"/>
  <c r="D146" i="1"/>
  <c r="C146" i="1"/>
  <c r="D145" i="1"/>
  <c r="C145" i="1"/>
  <c r="G145" i="1" s="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G136" i="1" s="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D126" i="1"/>
  <c r="C126" i="1"/>
  <c r="H126" i="1" s="1"/>
  <c r="D125" i="1"/>
  <c r="C125" i="1"/>
  <c r="D124" i="1"/>
  <c r="C124" i="1"/>
  <c r="D123" i="1"/>
  <c r="C123" i="1"/>
  <c r="H122" i="1"/>
  <c r="G122" i="1"/>
  <c r="D122" i="1"/>
  <c r="C122" i="1"/>
  <c r="D121" i="1"/>
  <c r="H121" i="1" s="1"/>
  <c r="C121" i="1"/>
  <c r="D120" i="1"/>
  <c r="H119" i="1"/>
  <c r="G119" i="1"/>
  <c r="D119" i="1"/>
  <c r="C119" i="1"/>
  <c r="D118" i="1"/>
  <c r="C118" i="1"/>
  <c r="G118" i="1" s="1"/>
  <c r="D117" i="1"/>
  <c r="C117" i="1"/>
  <c r="C116" i="1"/>
  <c r="H115" i="1"/>
  <c r="G115" i="1"/>
  <c r="D115" i="1"/>
  <c r="C115" i="1"/>
  <c r="H114" i="1"/>
  <c r="G114" i="1"/>
  <c r="D114" i="1"/>
  <c r="C114" i="1"/>
  <c r="D113" i="1"/>
  <c r="C113" i="1"/>
  <c r="D112" i="1"/>
  <c r="C112" i="1"/>
  <c r="D111" i="1"/>
  <c r="C111" i="1"/>
  <c r="D110" i="1"/>
  <c r="C110" i="1"/>
  <c r="H109" i="1"/>
  <c r="G109" i="1"/>
  <c r="D109" i="1"/>
  <c r="C109" i="1"/>
  <c r="D108" i="1"/>
  <c r="C108" i="1"/>
  <c r="H107" i="1"/>
  <c r="G107" i="1"/>
  <c r="D107" i="1"/>
  <c r="C107" i="1"/>
  <c r="D106" i="1"/>
  <c r="C106" i="1"/>
  <c r="D105" i="1"/>
  <c r="C105" i="1"/>
  <c r="H104" i="1"/>
  <c r="G104" i="1"/>
  <c r="D104" i="1"/>
  <c r="C104"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D90" i="1"/>
  <c r="G90" i="1" s="1"/>
  <c r="C90" i="1"/>
  <c r="H90" i="1" s="1"/>
  <c r="D89" i="1"/>
  <c r="C89" i="1"/>
  <c r="H89" i="1" s="1"/>
  <c r="D88" i="1"/>
  <c r="C88" i="1"/>
  <c r="H88" i="1" s="1"/>
  <c r="D87" i="1"/>
  <c r="C87" i="1"/>
  <c r="D86" i="1"/>
  <c r="H86" i="1" s="1"/>
  <c r="C86" i="1"/>
  <c r="D85" i="1"/>
  <c r="C85" i="1"/>
  <c r="H84" i="1"/>
  <c r="G84" i="1"/>
  <c r="D84" i="1"/>
  <c r="C84" i="1"/>
  <c r="H83" i="1"/>
  <c r="G83" i="1"/>
  <c r="D83" i="1"/>
  <c r="C83" i="1"/>
  <c r="D82" i="1"/>
  <c r="C82" i="1"/>
  <c r="G82" i="1" s="1"/>
  <c r="D81" i="1"/>
  <c r="C81" i="1"/>
  <c r="H80" i="1"/>
  <c r="G80" i="1"/>
  <c r="D80" i="1"/>
  <c r="C80" i="1"/>
  <c r="D79" i="1"/>
  <c r="C79" i="1"/>
  <c r="H77" i="1"/>
  <c r="G77" i="1"/>
  <c r="D77" i="1"/>
  <c r="C77" i="1"/>
  <c r="H76" i="1"/>
  <c r="G76" i="1"/>
  <c r="D76" i="1"/>
  <c r="C76" i="1"/>
  <c r="H75" i="1"/>
  <c r="G75" i="1"/>
  <c r="D75" i="1"/>
  <c r="C75" i="1"/>
  <c r="H74" i="1"/>
  <c r="G74" i="1"/>
  <c r="D74" i="1"/>
  <c r="C74" i="1"/>
  <c r="D73"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C60" i="1"/>
  <c r="D59" i="1"/>
  <c r="G59" i="1" s="1"/>
  <c r="C59" i="1"/>
  <c r="D58" i="1"/>
  <c r="G58" i="1" s="1"/>
  <c r="C58" i="1"/>
  <c r="H57" i="1"/>
  <c r="D57" i="1"/>
  <c r="C57" i="1"/>
  <c r="G57" i="1" s="1"/>
  <c r="D56" i="1"/>
  <c r="C56" i="1"/>
  <c r="H56" i="1" s="1"/>
  <c r="D55" i="1"/>
  <c r="C55" i="1"/>
  <c r="H54" i="1"/>
  <c r="G54" i="1"/>
  <c r="D54" i="1"/>
  <c r="C54" i="1"/>
  <c r="D53" i="1"/>
  <c r="C53" i="1"/>
  <c r="H52" i="1"/>
  <c r="G52" i="1"/>
  <c r="D52" i="1"/>
  <c r="C52" i="1"/>
  <c r="H51" i="1"/>
  <c r="G51" i="1"/>
  <c r="D51" i="1"/>
  <c r="C51"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H29" i="1" s="1"/>
  <c r="C29" i="1"/>
  <c r="H28" i="1"/>
  <c r="G28" i="1"/>
  <c r="D28" i="1"/>
  <c r="C28" i="1"/>
  <c r="D27" i="1"/>
  <c r="C27" i="1"/>
  <c r="H26" i="1"/>
  <c r="G26" i="1"/>
  <c r="D26" i="1"/>
  <c r="C26" i="1"/>
  <c r="D25" i="1"/>
  <c r="C25" i="1"/>
  <c r="H25" i="1" s="1"/>
  <c r="H24" i="1"/>
  <c r="G24" i="1"/>
  <c r="D24" i="1"/>
  <c r="C24" i="1"/>
  <c r="D23" i="1"/>
  <c r="C23" i="1"/>
  <c r="H22" i="1"/>
  <c r="G22" i="1"/>
  <c r="D22" i="1"/>
  <c r="C22" i="1"/>
  <c r="H21" i="1"/>
  <c r="G21" i="1"/>
  <c r="D21" i="1"/>
  <c r="C21" i="1"/>
  <c r="H20" i="1"/>
  <c r="G20" i="1"/>
  <c r="D20" i="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D11" i="1"/>
  <c r="C11" i="1"/>
  <c r="H10" i="1"/>
  <c r="G10" i="1"/>
  <c r="D10" i="1"/>
  <c r="C10" i="1"/>
  <c r="H9" i="1"/>
  <c r="G9" i="1"/>
  <c r="D9" i="1"/>
  <c r="C9" i="1"/>
  <c r="D8" i="1"/>
  <c r="C8" i="1"/>
  <c r="D7" i="1"/>
  <c r="G7" i="1" s="1"/>
  <c r="C7" i="1"/>
  <c r="D6" i="1"/>
  <c r="C6" i="1"/>
  <c r="D5" i="1"/>
  <c r="C5" i="1"/>
  <c r="D4" i="1"/>
  <c r="C4" i="1"/>
  <c r="H631" i="1" l="1"/>
  <c r="H641" i="1"/>
  <c r="G641" i="1"/>
  <c r="G1240" i="1"/>
  <c r="H1266" i="1"/>
  <c r="H1265" i="1"/>
  <c r="G1270" i="1"/>
  <c r="H1247" i="1"/>
  <c r="H1241" i="1"/>
  <c r="G1242" i="1"/>
  <c r="E288" i="9"/>
  <c r="B288" i="9" s="1"/>
  <c r="H1229" i="1"/>
  <c r="E279" i="9"/>
  <c r="B279" i="9" s="1"/>
  <c r="H1224" i="1"/>
  <c r="H1223" i="1"/>
  <c r="F259" i="5"/>
  <c r="G1233" i="1"/>
  <c r="H1232" i="1"/>
  <c r="H1219" i="1"/>
  <c r="F242" i="5"/>
  <c r="G1216" i="1"/>
  <c r="G1215" i="1"/>
  <c r="G1217" i="1"/>
  <c r="G1194" i="1"/>
  <c r="G1189" i="1"/>
  <c r="H1166" i="1"/>
  <c r="H1165" i="1"/>
  <c r="H1163" i="1"/>
  <c r="G1157" i="1"/>
  <c r="G1148" i="1"/>
  <c r="F170" i="5"/>
  <c r="G1149" i="1"/>
  <c r="G1142" i="1"/>
  <c r="G1137" i="1"/>
  <c r="G1124" i="1"/>
  <c r="G1125" i="1"/>
  <c r="F146" i="5"/>
  <c r="H1117" i="1"/>
  <c r="H1064" i="1"/>
  <c r="H1056" i="1"/>
  <c r="F78" i="5"/>
  <c r="H1054" i="1"/>
  <c r="G1048" i="1"/>
  <c r="G1050" i="1"/>
  <c r="H1035" i="1"/>
  <c r="H1033" i="1"/>
  <c r="H1030" i="1"/>
  <c r="H1032" i="1"/>
  <c r="H1023" i="1"/>
  <c r="H1027" i="1"/>
  <c r="H1025" i="1"/>
  <c r="H1022" i="1"/>
  <c r="G1019" i="1"/>
  <c r="G1018" i="1"/>
  <c r="F35" i="5"/>
  <c r="H1012" i="1"/>
  <c r="H1007" i="1"/>
  <c r="F29" i="5"/>
  <c r="E12" i="5"/>
  <c r="E7" i="5" s="1"/>
  <c r="I20" i="3" s="1"/>
  <c r="H1006" i="1"/>
  <c r="G1004" i="1"/>
  <c r="F19" i="5"/>
  <c r="H1002" i="1"/>
  <c r="H998" i="1"/>
  <c r="H997" i="1"/>
  <c r="H995" i="1"/>
  <c r="H993" i="1"/>
  <c r="H991" i="1"/>
  <c r="G992" i="1"/>
  <c r="G987" i="1"/>
  <c r="F8" i="5"/>
  <c r="G986" i="1"/>
  <c r="G1434" i="1"/>
  <c r="E114" i="6"/>
  <c r="I27" i="3" s="1"/>
  <c r="F114" i="6"/>
  <c r="F107" i="6"/>
  <c r="E89" i="6"/>
  <c r="D1383" i="1" s="1"/>
  <c r="F94" i="6"/>
  <c r="G1388" i="1"/>
  <c r="G1380" i="1"/>
  <c r="G1375" i="1"/>
  <c r="G1372" i="1"/>
  <c r="F75" i="6"/>
  <c r="G1371" i="1"/>
  <c r="G1368" i="1"/>
  <c r="G1334" i="1"/>
  <c r="G1328" i="1"/>
  <c r="G1322" i="1"/>
  <c r="F22" i="6"/>
  <c r="G1302" i="1"/>
  <c r="F6" i="6"/>
  <c r="H1300" i="1"/>
  <c r="C1576" i="1"/>
  <c r="G1576" i="1" s="1"/>
  <c r="G1530" i="1"/>
  <c r="D645" i="1"/>
  <c r="H645" i="1" s="1"/>
  <c r="H643" i="1"/>
  <c r="B274" i="9"/>
  <c r="H648" i="1"/>
  <c r="G646" i="1"/>
  <c r="G1566" i="1"/>
  <c r="D43" i="8"/>
  <c r="G1578" i="1"/>
  <c r="G1509" i="1"/>
  <c r="D24" i="8"/>
  <c r="C1499" i="1" s="1"/>
  <c r="G1499" i="1" s="1"/>
  <c r="H1510" i="1"/>
  <c r="G1492" i="1"/>
  <c r="G1489" i="1"/>
  <c r="C1501" i="1"/>
  <c r="H1501" i="1" s="1"/>
  <c r="G1481" i="1"/>
  <c r="H1481" i="1"/>
  <c r="E52" i="9"/>
  <c r="B52" i="9" s="1"/>
  <c r="G666" i="1"/>
  <c r="H662" i="1"/>
  <c r="F644" i="4"/>
  <c r="H638" i="1"/>
  <c r="G411" i="1"/>
  <c r="H406" i="1"/>
  <c r="H290" i="1"/>
  <c r="F418" i="4"/>
  <c r="H413" i="1"/>
  <c r="H961" i="1"/>
  <c r="E152" i="9"/>
  <c r="B152" i="9" s="1"/>
  <c r="G951" i="1"/>
  <c r="H940" i="1"/>
  <c r="G893" i="1"/>
  <c r="G817" i="1"/>
  <c r="E68" i="9"/>
  <c r="B68" i="9" s="1"/>
  <c r="H752" i="1"/>
  <c r="H732" i="1"/>
  <c r="E45" i="9"/>
  <c r="B45" i="9" s="1"/>
  <c r="H711" i="1"/>
  <c r="H691" i="1"/>
  <c r="H655" i="1"/>
  <c r="H654" i="1"/>
  <c r="E24" i="9"/>
  <c r="B24" i="9" s="1"/>
  <c r="H653" i="1"/>
  <c r="G651" i="1"/>
  <c r="G645" i="1"/>
  <c r="H611" i="1"/>
  <c r="H599" i="1"/>
  <c r="H593" i="1"/>
  <c r="H594" i="1"/>
  <c r="G389" i="1"/>
  <c r="H388" i="1"/>
  <c r="H386" i="1"/>
  <c r="H380" i="1"/>
  <c r="H371" i="1"/>
  <c r="H366" i="1"/>
  <c r="G364" i="1"/>
  <c r="H362" i="1"/>
  <c r="H359" i="1"/>
  <c r="E363" i="4"/>
  <c r="D358" i="1" s="1"/>
  <c r="F364" i="4"/>
  <c r="H361" i="1"/>
  <c r="G348" i="1"/>
  <c r="G275" i="1"/>
  <c r="H265" i="1"/>
  <c r="H264" i="1"/>
  <c r="G260" i="1"/>
  <c r="H262" i="1"/>
  <c r="F226" i="9"/>
  <c r="B226" i="9" s="1"/>
  <c r="F264" i="4"/>
  <c r="H257" i="1"/>
  <c r="F252" i="4"/>
  <c r="F259" i="4"/>
  <c r="E67" i="9"/>
  <c r="B67" i="9" s="1"/>
  <c r="E225" i="9"/>
  <c r="B225" i="9" s="1"/>
  <c r="H255" i="1"/>
  <c r="H241" i="1"/>
  <c r="F240" i="4"/>
  <c r="G237" i="1"/>
  <c r="G236" i="1"/>
  <c r="H221" i="1"/>
  <c r="E57" i="9"/>
  <c r="B57" i="9" s="1"/>
  <c r="H217" i="1"/>
  <c r="E215" i="4"/>
  <c r="D211" i="1" s="1"/>
  <c r="F219" i="4"/>
  <c r="H215" i="1"/>
  <c r="F210" i="4"/>
  <c r="H209" i="1"/>
  <c r="H207" i="1"/>
  <c r="E196" i="4"/>
  <c r="D192" i="1" s="1"/>
  <c r="H206" i="1"/>
  <c r="G190" i="1"/>
  <c r="H188" i="1"/>
  <c r="F188" i="4"/>
  <c r="H185" i="1"/>
  <c r="F221" i="9"/>
  <c r="H184" i="1"/>
  <c r="H181" i="1"/>
  <c r="E43" i="9"/>
  <c r="B43" i="9" s="1"/>
  <c r="H180" i="1"/>
  <c r="F219" i="9"/>
  <c r="B219" i="9" s="1"/>
  <c r="G177" i="1"/>
  <c r="G176" i="1"/>
  <c r="H175" i="1"/>
  <c r="F177" i="4"/>
  <c r="H174" i="1"/>
  <c r="H170" i="1"/>
  <c r="E163" i="4"/>
  <c r="D159" i="1" s="1"/>
  <c r="H165" i="1"/>
  <c r="H166" i="1"/>
  <c r="H164" i="1"/>
  <c r="H163" i="1"/>
  <c r="H161" i="1"/>
  <c r="F164" i="4"/>
  <c r="H160" i="1"/>
  <c r="F159" i="4"/>
  <c r="E39" i="9"/>
  <c r="B39" i="9" s="1"/>
  <c r="F217" i="9"/>
  <c r="B217" i="9" s="1"/>
  <c r="G149" i="1"/>
  <c r="G150" i="1"/>
  <c r="H502" i="1"/>
  <c r="E97" i="9"/>
  <c r="B97" i="9" s="1"/>
  <c r="G471" i="1"/>
  <c r="H307" i="1"/>
  <c r="F312" i="4"/>
  <c r="H308" i="1"/>
  <c r="G296" i="1"/>
  <c r="H146" i="1"/>
  <c r="F139" i="4"/>
  <c r="H135" i="1"/>
  <c r="H124" i="1"/>
  <c r="H125" i="1"/>
  <c r="G121" i="1"/>
  <c r="H123" i="1"/>
  <c r="G117" i="1"/>
  <c r="H113" i="1"/>
  <c r="F216" i="9"/>
  <c r="B216" i="9" s="1"/>
  <c r="H112" i="1"/>
  <c r="H111" i="1"/>
  <c r="H108" i="1"/>
  <c r="H110" i="1"/>
  <c r="H106" i="1"/>
  <c r="H105" i="1"/>
  <c r="E106" i="4"/>
  <c r="D102" i="1" s="1"/>
  <c r="H103" i="1"/>
  <c r="E82" i="4"/>
  <c r="D78" i="1" s="1"/>
  <c r="F91" i="4"/>
  <c r="H87" i="1"/>
  <c r="G86" i="1"/>
  <c r="E35" i="9"/>
  <c r="B35" i="9" s="1"/>
  <c r="H85" i="1"/>
  <c r="H81" i="1"/>
  <c r="F83" i="4"/>
  <c r="G79" i="1"/>
  <c r="H72" i="1"/>
  <c r="H60" i="1"/>
  <c r="F62" i="4"/>
  <c r="E27" i="9"/>
  <c r="B27" i="9" s="1"/>
  <c r="H59" i="1"/>
  <c r="H58" i="1"/>
  <c r="F59" i="4"/>
  <c r="H55" i="1"/>
  <c r="G53" i="1"/>
  <c r="G50" i="1"/>
  <c r="E50" i="4"/>
  <c r="D46" i="1" s="1"/>
  <c r="G29" i="1"/>
  <c r="H27" i="1"/>
  <c r="F29" i="4"/>
  <c r="H23" i="1"/>
  <c r="E7" i="4"/>
  <c r="D3" i="1" s="1"/>
  <c r="F23" i="4"/>
  <c r="E23" i="9"/>
  <c r="B23" i="9" s="1"/>
  <c r="F213" i="9"/>
  <c r="B213" i="9" s="1"/>
  <c r="H19" i="1"/>
  <c r="H11" i="1"/>
  <c r="H8" i="1"/>
  <c r="H7" i="1"/>
  <c r="H6" i="1"/>
  <c r="H4" i="1"/>
  <c r="H5" i="1"/>
  <c r="F8" i="4"/>
  <c r="H1454" i="1"/>
  <c r="H1431" i="1"/>
  <c r="H1419" i="1"/>
  <c r="H1410" i="1"/>
  <c r="H1409" i="1"/>
  <c r="H1403" i="1"/>
  <c r="H1401" i="1"/>
  <c r="H1400" i="1"/>
  <c r="H1398" i="1"/>
  <c r="H1389" i="1"/>
  <c r="D89" i="6"/>
  <c r="H1382" i="1"/>
  <c r="H1376" i="1"/>
  <c r="H1375" i="1"/>
  <c r="H1369" i="1"/>
  <c r="H1370" i="1"/>
  <c r="H1358" i="1"/>
  <c r="H1354" i="1"/>
  <c r="H1348" i="1"/>
  <c r="H1333" i="1"/>
  <c r="H1334" i="1"/>
  <c r="H1328" i="1"/>
  <c r="H1322" i="1"/>
  <c r="H1324" i="1"/>
  <c r="H1318" i="1"/>
  <c r="H1302" i="1"/>
  <c r="D5" i="6"/>
  <c r="C1299" i="1" s="1"/>
  <c r="G1299" i="1" s="1"/>
  <c r="B265" i="9"/>
  <c r="G786" i="1"/>
  <c r="G766" i="1"/>
  <c r="G710" i="1"/>
  <c r="G709" i="1"/>
  <c r="G703" i="1"/>
  <c r="G691" i="1"/>
  <c r="E33" i="9"/>
  <c r="B33" i="9" s="1"/>
  <c r="G662" i="1"/>
  <c r="G658" i="1"/>
  <c r="G655" i="1"/>
  <c r="H646" i="1"/>
  <c r="E21" i="9"/>
  <c r="B21" i="9" s="1"/>
  <c r="G643" i="1"/>
  <c r="H642" i="1"/>
  <c r="D593" i="4"/>
  <c r="C587" i="1" s="1"/>
  <c r="F593" i="4"/>
  <c r="F605" i="4"/>
  <c r="G593" i="1"/>
  <c r="G594" i="1"/>
  <c r="G502" i="1"/>
  <c r="E110" i="9"/>
  <c r="B110" i="9" s="1"/>
  <c r="G490" i="1"/>
  <c r="G406" i="1"/>
  <c r="H405" i="1"/>
  <c r="H411" i="1"/>
  <c r="H389" i="1"/>
  <c r="G386" i="1"/>
  <c r="G388" i="1"/>
  <c r="G384" i="1"/>
  <c r="H364" i="1"/>
  <c r="G366" i="1"/>
  <c r="G365" i="1"/>
  <c r="G363" i="1"/>
  <c r="G362" i="1"/>
  <c r="G359" i="1"/>
  <c r="G361" i="1"/>
  <c r="H351" i="1"/>
  <c r="H355" i="1"/>
  <c r="H347" i="1"/>
  <c r="H348" i="1"/>
  <c r="G307" i="1"/>
  <c r="G308" i="1"/>
  <c r="G413" i="1"/>
  <c r="G290" i="1"/>
  <c r="G412" i="1"/>
  <c r="D643" i="4"/>
  <c r="G288" i="1"/>
  <c r="E70" i="9"/>
  <c r="B70" i="9" s="1"/>
  <c r="G276" i="1"/>
  <c r="G269" i="1"/>
  <c r="G270" i="1"/>
  <c r="G264" i="1"/>
  <c r="G265" i="1"/>
  <c r="G263" i="1"/>
  <c r="H260" i="1"/>
  <c r="G255" i="1"/>
  <c r="G257" i="1"/>
  <c r="H238" i="1"/>
  <c r="H236" i="1"/>
  <c r="H237" i="1"/>
  <c r="G227" i="1"/>
  <c r="G229" i="1"/>
  <c r="G221" i="1"/>
  <c r="G222" i="1"/>
  <c r="D215" i="4"/>
  <c r="F215" i="4" s="1"/>
  <c r="G210" i="1"/>
  <c r="G209" i="1"/>
  <c r="G208" i="1"/>
  <c r="G206" i="1"/>
  <c r="G207" i="1"/>
  <c r="G191" i="1"/>
  <c r="G188" i="1"/>
  <c r="G187" i="1"/>
  <c r="G184" i="1"/>
  <c r="G185" i="1"/>
  <c r="B221" i="9"/>
  <c r="G182" i="1"/>
  <c r="G181" i="1"/>
  <c r="G180" i="1"/>
  <c r="H179" i="1"/>
  <c r="G178" i="1"/>
  <c r="C173" i="1"/>
  <c r="H173" i="1" s="1"/>
  <c r="G175" i="1"/>
  <c r="G174" i="1"/>
  <c r="G172" i="1"/>
  <c r="G170" i="1"/>
  <c r="G168" i="1"/>
  <c r="G165" i="1"/>
  <c r="G166" i="1"/>
  <c r="G164" i="1"/>
  <c r="G163" i="1"/>
  <c r="G162" i="1"/>
  <c r="G160" i="1"/>
  <c r="G161" i="1"/>
  <c r="G155" i="1"/>
  <c r="G157" i="1"/>
  <c r="H149" i="1"/>
  <c r="H150" i="1"/>
  <c r="H136" i="1"/>
  <c r="H145" i="1"/>
  <c r="G135" i="1"/>
  <c r="G146" i="1"/>
  <c r="G126" i="1"/>
  <c r="G124" i="1"/>
  <c r="G125" i="1"/>
  <c r="G123" i="1"/>
  <c r="H118" i="1"/>
  <c r="H117" i="1"/>
  <c r="G113" i="1"/>
  <c r="G112" i="1"/>
  <c r="G111" i="1"/>
  <c r="D106" i="4"/>
  <c r="G108" i="1"/>
  <c r="G110" i="1"/>
  <c r="G106" i="1"/>
  <c r="G103" i="1"/>
  <c r="G105" i="1"/>
  <c r="G93" i="1"/>
  <c r="G89" i="1"/>
  <c r="G87" i="1"/>
  <c r="G88" i="1"/>
  <c r="H79" i="1"/>
  <c r="G85" i="1"/>
  <c r="G81" i="1"/>
  <c r="H82" i="1"/>
  <c r="G72" i="1"/>
  <c r="G60" i="1"/>
  <c r="G55" i="1"/>
  <c r="G56" i="1"/>
  <c r="E25" i="9"/>
  <c r="B25" i="9" s="1"/>
  <c r="H50" i="1"/>
  <c r="H53" i="1"/>
  <c r="D50" i="4"/>
  <c r="G25" i="1"/>
  <c r="G27" i="1"/>
  <c r="G23" i="1"/>
  <c r="G11" i="1"/>
  <c r="G8" i="1"/>
  <c r="G4" i="1"/>
  <c r="G6" i="1"/>
  <c r="G5" i="1"/>
  <c r="G1288" i="1"/>
  <c r="G1244" i="1"/>
  <c r="G1232" i="1"/>
  <c r="G1227" i="1"/>
  <c r="G1229" i="1"/>
  <c r="G1223" i="1"/>
  <c r="G1224" i="1"/>
  <c r="G1219" i="1"/>
  <c r="G1220" i="1"/>
  <c r="H1215" i="1"/>
  <c r="H1216" i="1"/>
  <c r="H1217" i="1"/>
  <c r="H1194" i="1"/>
  <c r="H1191" i="1"/>
  <c r="H1184" i="1"/>
  <c r="H1189" i="1"/>
  <c r="G1164" i="1"/>
  <c r="G1155" i="1"/>
  <c r="H1142" i="1"/>
  <c r="H1143" i="1"/>
  <c r="H1141" i="1"/>
  <c r="H1140" i="1"/>
  <c r="H1138" i="1"/>
  <c r="H1137" i="1"/>
  <c r="H1136" i="1"/>
  <c r="H1124" i="1"/>
  <c r="H1125" i="1"/>
  <c r="G1113" i="1"/>
  <c r="G1117" i="1"/>
  <c r="D134" i="5"/>
  <c r="G1034" i="1"/>
  <c r="G1035" i="1"/>
  <c r="G1033" i="1"/>
  <c r="G1030" i="1"/>
  <c r="G1032" i="1"/>
  <c r="G1028" i="1"/>
  <c r="G1027" i="1"/>
  <c r="G1026" i="1"/>
  <c r="G1023" i="1"/>
  <c r="G1025" i="1"/>
  <c r="H1019" i="1"/>
  <c r="H1020" i="1"/>
  <c r="H1018" i="1"/>
  <c r="G1013" i="1"/>
  <c r="G1015" i="1"/>
  <c r="G1007" i="1"/>
  <c r="G1008" i="1"/>
  <c r="G1002" i="1"/>
  <c r="G997" i="1"/>
  <c r="G998" i="1"/>
  <c r="G996" i="1"/>
  <c r="G995" i="1"/>
  <c r="H994" i="1"/>
  <c r="G991" i="1"/>
  <c r="H992" i="1"/>
  <c r="H988" i="1"/>
  <c r="H986" i="1"/>
  <c r="H987" i="1"/>
  <c r="E26" i="9"/>
  <c r="B26" i="9" s="1"/>
  <c r="E283" i="9"/>
  <c r="B283" i="9" s="1"/>
  <c r="F214" i="9"/>
  <c r="B214" i="9" s="1"/>
  <c r="E284" i="9"/>
  <c r="B284" i="9" s="1"/>
  <c r="H1235" i="1"/>
  <c r="G1235" i="1"/>
  <c r="G1440" i="1"/>
  <c r="J1440" i="1"/>
  <c r="G1444" i="1"/>
  <c r="J1444" i="1"/>
  <c r="H1470" i="1"/>
  <c r="G1470" i="1"/>
  <c r="H1476" i="1"/>
  <c r="G1476" i="1"/>
  <c r="H1499" i="1"/>
  <c r="H1503" i="1"/>
  <c r="G1503" i="1"/>
  <c r="H1515" i="1"/>
  <c r="G1515" i="1"/>
  <c r="H1519" i="1"/>
  <c r="G1519" i="1"/>
  <c r="H1523" i="1"/>
  <c r="G1523" i="1"/>
  <c r="F43" i="6"/>
  <c r="C1337" i="1"/>
  <c r="G1358" i="1"/>
  <c r="G1362" i="1"/>
  <c r="G1370" i="1"/>
  <c r="G1382" i="1"/>
  <c r="G1394" i="1"/>
  <c r="G1398" i="1"/>
  <c r="G1402" i="1"/>
  <c r="G1414" i="1"/>
  <c r="G1425" i="1"/>
  <c r="G1429" i="1"/>
  <c r="G1433" i="1"/>
  <c r="H1487" i="1"/>
  <c r="G1487" i="1"/>
  <c r="G1496" i="1"/>
  <c r="H1527" i="1"/>
  <c r="G1527" i="1"/>
  <c r="G1536" i="1"/>
  <c r="C73" i="1"/>
  <c r="C248" i="1"/>
  <c r="G1338" i="1"/>
  <c r="G1339" i="1"/>
  <c r="G1340" i="1"/>
  <c r="G1341" i="1"/>
  <c r="G1342" i="1"/>
  <c r="G1343" i="1"/>
  <c r="G1344" i="1"/>
  <c r="G1345" i="1"/>
  <c r="G1346" i="1"/>
  <c r="G1347" i="1"/>
  <c r="G1348" i="1"/>
  <c r="G1349" i="1"/>
  <c r="G1350" i="1"/>
  <c r="G1351" i="1"/>
  <c r="G1352" i="1"/>
  <c r="G1353" i="1"/>
  <c r="G1354" i="1"/>
  <c r="G1355" i="1"/>
  <c r="G1356" i="1"/>
  <c r="G1357" i="1"/>
  <c r="G1361" i="1"/>
  <c r="G1365" i="1"/>
  <c r="G1369" i="1"/>
  <c r="G1373" i="1"/>
  <c r="G1377" i="1"/>
  <c r="G1381" i="1"/>
  <c r="G1385" i="1"/>
  <c r="G1389" i="1"/>
  <c r="G1393" i="1"/>
  <c r="G1397" i="1"/>
  <c r="G1401" i="1"/>
  <c r="G1405" i="1"/>
  <c r="G1409" i="1"/>
  <c r="G1413" i="1"/>
  <c r="G1417" i="1"/>
  <c r="G1421" i="1"/>
  <c r="G1424" i="1"/>
  <c r="G1428" i="1"/>
  <c r="G1432" i="1"/>
  <c r="G1439" i="1"/>
  <c r="I1439" i="1" s="1"/>
  <c r="H1440" i="1"/>
  <c r="G1441" i="1"/>
  <c r="I1441" i="1" s="1"/>
  <c r="G1443" i="1"/>
  <c r="I1443" i="1" s="1"/>
  <c r="H1444" i="1"/>
  <c r="H1456" i="1"/>
  <c r="G1456" i="1"/>
  <c r="H1458" i="1"/>
  <c r="G1458" i="1"/>
  <c r="H1460" i="1"/>
  <c r="G1460" i="1"/>
  <c r="H1463" i="1"/>
  <c r="G1463" i="1"/>
  <c r="H1465" i="1"/>
  <c r="G1465" i="1"/>
  <c r="H1467" i="1"/>
  <c r="G1467" i="1"/>
  <c r="C1469" i="1"/>
  <c r="H1471" i="1"/>
  <c r="G1471" i="1"/>
  <c r="I1471" i="1" s="1"/>
  <c r="H1473" i="1"/>
  <c r="G1473" i="1"/>
  <c r="I1473" i="1" s="1"/>
  <c r="H1475" i="1"/>
  <c r="G1475" i="1"/>
  <c r="I1477" i="1"/>
  <c r="I1479" i="1"/>
  <c r="G1484" i="1"/>
  <c r="H1491" i="1"/>
  <c r="G1491" i="1"/>
  <c r="G1500" i="1"/>
  <c r="G1504" i="1"/>
  <c r="G1508" i="1"/>
  <c r="G1512" i="1"/>
  <c r="G1516" i="1"/>
  <c r="G1520" i="1"/>
  <c r="G1524" i="1"/>
  <c r="H1531" i="1"/>
  <c r="G1531" i="1"/>
  <c r="G1540" i="1"/>
  <c r="H1557" i="1"/>
  <c r="G1557" i="1"/>
  <c r="H1561" i="1"/>
  <c r="G1561" i="1"/>
  <c r="G1570" i="1"/>
  <c r="H1574" i="1"/>
  <c r="G1574" i="1"/>
  <c r="F273" i="4"/>
  <c r="D263" i="4"/>
  <c r="F550" i="4"/>
  <c r="D529" i="4"/>
  <c r="F629" i="4"/>
  <c r="D625" i="4"/>
  <c r="G1442" i="1"/>
  <c r="I1442" i="1" s="1"/>
  <c r="J1442" i="1"/>
  <c r="H1478" i="1"/>
  <c r="G1478" i="1"/>
  <c r="I1478" i="1" s="1"/>
  <c r="H1480" i="1"/>
  <c r="H1483" i="1"/>
  <c r="G1483" i="1"/>
  <c r="H1507" i="1"/>
  <c r="G1507" i="1"/>
  <c r="H1511" i="1"/>
  <c r="G1511" i="1"/>
  <c r="H1539" i="1"/>
  <c r="G1539" i="1"/>
  <c r="I30" i="3"/>
  <c r="D1453" i="1"/>
  <c r="G1366" i="1"/>
  <c r="G1374" i="1"/>
  <c r="G1378" i="1"/>
  <c r="G1386" i="1"/>
  <c r="G1390" i="1"/>
  <c r="G1406" i="1"/>
  <c r="G1410" i="1"/>
  <c r="G1418" i="1"/>
  <c r="G1422" i="1"/>
  <c r="G1480" i="1"/>
  <c r="G1543" i="1"/>
  <c r="H1573" i="1"/>
  <c r="G1573" i="1"/>
  <c r="H1577" i="1"/>
  <c r="G1577" i="1"/>
  <c r="F5" i="6"/>
  <c r="C129" i="1"/>
  <c r="C211" i="1"/>
  <c r="D70" i="1"/>
  <c r="D116" i="1"/>
  <c r="D588" i="1"/>
  <c r="D1236" i="1"/>
  <c r="H1446" i="1"/>
  <c r="G1446" i="1"/>
  <c r="I1446" i="1" s="1"/>
  <c r="H1448" i="1"/>
  <c r="G1448" i="1"/>
  <c r="I1448" i="1" s="1"/>
  <c r="H1450" i="1"/>
  <c r="G1450" i="1"/>
  <c r="I1450" i="1" s="1"/>
  <c r="H1452" i="1"/>
  <c r="G1452" i="1"/>
  <c r="I1452" i="1" s="1"/>
  <c r="J1476" i="1"/>
  <c r="J1478" i="1"/>
  <c r="H1495" i="1"/>
  <c r="G1495" i="1"/>
  <c r="H1535" i="1"/>
  <c r="G1535" i="1"/>
  <c r="H1558" i="1"/>
  <c r="G1558" i="1"/>
  <c r="F45" i="4"/>
  <c r="D44" i="4"/>
  <c r="F153" i="4"/>
  <c r="D152" i="4"/>
  <c r="F352" i="4"/>
  <c r="D351" i="4"/>
  <c r="F427" i="4"/>
  <c r="D421" i="4"/>
  <c r="F463" i="4"/>
  <c r="D459" i="4"/>
  <c r="H1445" i="1"/>
  <c r="H1565" i="1"/>
  <c r="G1565" i="1"/>
  <c r="F17" i="4"/>
  <c r="D7" i="4"/>
  <c r="F125" i="4"/>
  <c r="D124" i="4"/>
  <c r="D224" i="4"/>
  <c r="E298" i="4"/>
  <c r="D311" i="4"/>
  <c r="F485" i="4"/>
  <c r="D484" i="4"/>
  <c r="G291" i="9"/>
  <c r="E291" i="9" s="1"/>
  <c r="B291" i="9" s="1"/>
  <c r="F190" i="5"/>
  <c r="H1569" i="1"/>
  <c r="G1569" i="1"/>
  <c r="D82" i="4"/>
  <c r="F169" i="4"/>
  <c r="D163" i="4"/>
  <c r="F197" i="4"/>
  <c r="D196" i="4"/>
  <c r="F300" i="4"/>
  <c r="D299" i="4"/>
  <c r="D363" i="4"/>
  <c r="E484" i="4"/>
  <c r="D177" i="5"/>
  <c r="F180" i="5"/>
  <c r="F238" i="5"/>
  <c r="E5" i="7"/>
  <c r="D580" i="4"/>
  <c r="H286" i="9"/>
  <c r="E87" i="5"/>
  <c r="D1065" i="1" s="1"/>
  <c r="H289" i="9"/>
  <c r="E176" i="5"/>
  <c r="G297" i="9"/>
  <c r="E297" i="9" s="1"/>
  <c r="E643" i="4"/>
  <c r="D637" i="1" s="1"/>
  <c r="F417" i="4"/>
  <c r="D472" i="4"/>
  <c r="E529" i="4"/>
  <c r="D12" i="5"/>
  <c r="D7" i="5" s="1"/>
  <c r="F45" i="5"/>
  <c r="D118" i="5"/>
  <c r="F119" i="5"/>
  <c r="E237" i="5"/>
  <c r="D245" i="5"/>
  <c r="D237" i="5" s="1"/>
  <c r="F246" i="5"/>
  <c r="E35" i="6"/>
  <c r="D69" i="5"/>
  <c r="E287" i="9"/>
  <c r="B287" i="9" s="1"/>
  <c r="D206" i="5"/>
  <c r="D35" i="6"/>
  <c r="D129"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4" i="9"/>
  <c r="E174" i="9" s="1"/>
  <c r="B174" i="9" s="1"/>
  <c r="G170" i="9"/>
  <c r="E170" i="9" s="1"/>
  <c r="B170" i="9" s="1"/>
  <c r="G166" i="9"/>
  <c r="E166" i="9" s="1"/>
  <c r="B166" i="9" s="1"/>
  <c r="G165" i="9"/>
  <c r="E165" i="9" s="1"/>
  <c r="B165" i="9" s="1"/>
  <c r="H164" i="9"/>
  <c r="G277" i="9"/>
  <c r="E277" i="9" s="1"/>
  <c r="B277" i="9" s="1"/>
  <c r="G191" i="9"/>
  <c r="E191" i="9" s="1"/>
  <c r="B191" i="9" s="1"/>
  <c r="G175" i="9"/>
  <c r="E175" i="9" s="1"/>
  <c r="B175" i="9" s="1"/>
  <c r="G171" i="9"/>
  <c r="E171" i="9" s="1"/>
  <c r="B171" i="9" s="1"/>
  <c r="G167" i="9"/>
  <c r="E167" i="9" s="1"/>
  <c r="B167" i="9" s="1"/>
  <c r="G164" i="9"/>
  <c r="E164" i="9" s="1"/>
  <c r="B164" i="9" s="1"/>
  <c r="G163" i="9"/>
  <c r="E163" i="9" s="1"/>
  <c r="B163" i="9" s="1"/>
  <c r="G162" i="9"/>
  <c r="E162" i="9" s="1"/>
  <c r="B162" i="9" s="1"/>
  <c r="G161" i="9"/>
  <c r="E161" i="9" s="1"/>
  <c r="B161" i="9" s="1"/>
  <c r="G160" i="9"/>
  <c r="E160" i="9" s="1"/>
  <c r="B160"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2" i="9"/>
  <c r="E172" i="9" s="1"/>
  <c r="B172" i="9" s="1"/>
  <c r="G168" i="9"/>
  <c r="E168" i="9" s="1"/>
  <c r="B168" i="9" s="1"/>
  <c r="G278" i="9"/>
  <c r="E278" i="9" s="1"/>
  <c r="B278" i="9" s="1"/>
  <c r="G173" i="9"/>
  <c r="E173" i="9" s="1"/>
  <c r="B173" i="9" s="1"/>
  <c r="G169" i="9"/>
  <c r="E169" i="9" s="1"/>
  <c r="B169" i="9" s="1"/>
  <c r="H165" i="9"/>
  <c r="I10" i="9"/>
  <c r="E286" i="9"/>
  <c r="B286" i="9" s="1"/>
  <c r="B215" i="9"/>
  <c r="F222" i="9"/>
  <c r="B222" i="9" s="1"/>
  <c r="F238" i="9"/>
  <c r="B238" i="9" s="1"/>
  <c r="F270" i="9"/>
  <c r="B270" i="9" s="1"/>
  <c r="F218" i="9"/>
  <c r="B218" i="9" s="1"/>
  <c r="F234" i="9"/>
  <c r="B234" i="9" s="1"/>
  <c r="F266" i="9"/>
  <c r="B266" i="9" s="1"/>
  <c r="F262" i="9"/>
  <c r="B262" i="9" s="1"/>
  <c r="B268" i="9"/>
  <c r="D990" i="1" l="1"/>
  <c r="D985" i="1"/>
  <c r="D1408" i="1"/>
  <c r="H1408" i="1" s="1"/>
  <c r="H1576" i="1"/>
  <c r="F212" i="9"/>
  <c r="B212" i="9" s="1"/>
  <c r="C1518" i="1"/>
  <c r="I35" i="3"/>
  <c r="D42" i="8"/>
  <c r="I34" i="3" s="1"/>
  <c r="G294" i="9"/>
  <c r="E294" i="9" s="1"/>
  <c r="G1501" i="1"/>
  <c r="E350" i="4"/>
  <c r="D345" i="1" s="1"/>
  <c r="F50" i="4"/>
  <c r="E151" i="4"/>
  <c r="D147" i="1" s="1"/>
  <c r="E6" i="4"/>
  <c r="D2" i="1" s="1"/>
  <c r="F89" i="6"/>
  <c r="C1383" i="1"/>
  <c r="H1299" i="1"/>
  <c r="H24" i="3"/>
  <c r="G587" i="1"/>
  <c r="H587" i="1"/>
  <c r="F643" i="4"/>
  <c r="C637" i="1"/>
  <c r="H637" i="1" s="1"/>
  <c r="G173" i="1"/>
  <c r="F106" i="4"/>
  <c r="C102" i="1"/>
  <c r="C46" i="1"/>
  <c r="H46" i="1" s="1"/>
  <c r="C1112" i="1"/>
  <c r="F134" i="5"/>
  <c r="F237" i="5"/>
  <c r="H23" i="3"/>
  <c r="C1214" i="1"/>
  <c r="F35" i="6"/>
  <c r="H25" i="3"/>
  <c r="C1329" i="1"/>
  <c r="F7" i="5"/>
  <c r="H20" i="3"/>
  <c r="C985" i="1"/>
  <c r="I23" i="3"/>
  <c r="D1214" i="1"/>
  <c r="F12" i="5"/>
  <c r="C990" i="1"/>
  <c r="E175" i="5"/>
  <c r="D1152" i="1" s="1"/>
  <c r="I22" i="3"/>
  <c r="D1153" i="1"/>
  <c r="F580" i="4"/>
  <c r="C574" i="1"/>
  <c r="E420" i="4"/>
  <c r="D478" i="1"/>
  <c r="F124" i="4"/>
  <c r="C120" i="1"/>
  <c r="H211" i="1"/>
  <c r="G211" i="1"/>
  <c r="H1453" i="1"/>
  <c r="G1453" i="1"/>
  <c r="F625" i="4"/>
  <c r="C619" i="1"/>
  <c r="F263" i="4"/>
  <c r="C259" i="1"/>
  <c r="H248" i="1"/>
  <c r="G248" i="1"/>
  <c r="I1444" i="1"/>
  <c r="G292" i="9"/>
  <c r="E292" i="9" s="1"/>
  <c r="B292" i="9" s="1"/>
  <c r="F206" i="5"/>
  <c r="C1183" i="1"/>
  <c r="I25" i="3"/>
  <c r="D1329" i="1"/>
  <c r="E528" i="4"/>
  <c r="D523" i="1"/>
  <c r="F363" i="4"/>
  <c r="C358" i="1"/>
  <c r="F196" i="4"/>
  <c r="C192" i="1"/>
  <c r="F311" i="4"/>
  <c r="C306" i="1"/>
  <c r="D420" i="4"/>
  <c r="F421" i="4"/>
  <c r="C415" i="1"/>
  <c r="H20" i="9"/>
  <c r="G20" i="9"/>
  <c r="F152" i="4"/>
  <c r="D151" i="4"/>
  <c r="C148" i="1"/>
  <c r="H588" i="1"/>
  <c r="G588" i="1"/>
  <c r="H129" i="1"/>
  <c r="G129" i="1"/>
  <c r="D141" i="6"/>
  <c r="I1465" i="1"/>
  <c r="I1460" i="1"/>
  <c r="I1456" i="1"/>
  <c r="H73" i="1"/>
  <c r="G73" i="1"/>
  <c r="F118" i="5"/>
  <c r="C1096" i="1"/>
  <c r="F472" i="4"/>
  <c r="C466" i="1"/>
  <c r="B297" i="9"/>
  <c r="E296" i="9"/>
  <c r="I10" i="3" s="1"/>
  <c r="H1065" i="1"/>
  <c r="G1065" i="1"/>
  <c r="I29" i="3"/>
  <c r="D1436" i="1"/>
  <c r="G289" i="9"/>
  <c r="E289" i="9" s="1"/>
  <c r="B289" i="9" s="1"/>
  <c r="F177" i="5"/>
  <c r="D176" i="5"/>
  <c r="C1154" i="1"/>
  <c r="E408" i="4"/>
  <c r="D403" i="1" s="1"/>
  <c r="F82" i="4"/>
  <c r="C78" i="1"/>
  <c r="D293" i="1"/>
  <c r="D6" i="4"/>
  <c r="F7" i="4"/>
  <c r="C3" i="1"/>
  <c r="G1236" i="1"/>
  <c r="H1236" i="1"/>
  <c r="H116" i="1"/>
  <c r="G116" i="1"/>
  <c r="D528" i="4"/>
  <c r="F529" i="4"/>
  <c r="C523" i="1"/>
  <c r="H1469" i="1"/>
  <c r="G1469" i="1"/>
  <c r="I1440" i="1"/>
  <c r="C1423" i="1"/>
  <c r="F129" i="6"/>
  <c r="D68" i="5"/>
  <c r="D6" i="5" s="1"/>
  <c r="F69" i="5"/>
  <c r="C1047" i="1"/>
  <c r="F245" i="5"/>
  <c r="C1222" i="1"/>
  <c r="E141" i="6"/>
  <c r="G299" i="9" s="1"/>
  <c r="E299" i="9" s="1"/>
  <c r="E68" i="5"/>
  <c r="F299" i="4"/>
  <c r="D298" i="4"/>
  <c r="C294" i="1"/>
  <c r="F163" i="4"/>
  <c r="C159" i="1"/>
  <c r="F484" i="4"/>
  <c r="C478" i="1"/>
  <c r="F224" i="4"/>
  <c r="C220" i="1"/>
  <c r="F459" i="4"/>
  <c r="C453" i="1"/>
  <c r="F351" i="4"/>
  <c r="D350" i="4"/>
  <c r="C346" i="1"/>
  <c r="F44" i="4"/>
  <c r="C40" i="1"/>
  <c r="H70" i="1"/>
  <c r="G70" i="1"/>
  <c r="I1467" i="1"/>
  <c r="I1463" i="1"/>
  <c r="I1458" i="1"/>
  <c r="G1408" i="1"/>
  <c r="H1337" i="1"/>
  <c r="G1337" i="1"/>
  <c r="I1476" i="1"/>
  <c r="E20" i="9" l="1"/>
  <c r="G1518" i="1"/>
  <c r="H1518" i="1"/>
  <c r="G295" i="9"/>
  <c r="E295" i="9" s="1"/>
  <c r="B295" i="9" s="1"/>
  <c r="K1432" i="9"/>
  <c r="C1517" i="1"/>
  <c r="G1517" i="1" s="1"/>
  <c r="B294" i="9"/>
  <c r="H11" i="3"/>
  <c r="N3" i="9" s="1"/>
  <c r="H1517" i="1"/>
  <c r="E407" i="4"/>
  <c r="D402" i="1" s="1"/>
  <c r="I17" i="3"/>
  <c r="E289" i="4"/>
  <c r="E413" i="4" s="1"/>
  <c r="E412" i="4"/>
  <c r="D407" i="1" s="1"/>
  <c r="I16" i="3"/>
  <c r="G1383" i="1"/>
  <c r="H1383" i="1"/>
  <c r="G637" i="1"/>
  <c r="G102" i="1"/>
  <c r="H102" i="1"/>
  <c r="G46" i="1"/>
  <c r="H1112" i="1"/>
  <c r="G1112" i="1"/>
  <c r="D408" i="4"/>
  <c r="F350" i="4"/>
  <c r="C345" i="1"/>
  <c r="H159" i="1"/>
  <c r="G159" i="1"/>
  <c r="B20" i="9"/>
  <c r="E19" i="9"/>
  <c r="D635" i="4"/>
  <c r="F420" i="4"/>
  <c r="C414" i="1"/>
  <c r="H40" i="1"/>
  <c r="G40" i="1"/>
  <c r="I21" i="3"/>
  <c r="D1046" i="1"/>
  <c r="E6" i="5"/>
  <c r="F6" i="5" s="1"/>
  <c r="H1047" i="1"/>
  <c r="G1047" i="1"/>
  <c r="H1423" i="1"/>
  <c r="G1423" i="1"/>
  <c r="I28" i="3"/>
  <c r="D1435" i="1"/>
  <c r="H523" i="1"/>
  <c r="G523" i="1"/>
  <c r="D412" i="4"/>
  <c r="F6" i="4"/>
  <c r="H16" i="3"/>
  <c r="C2" i="1"/>
  <c r="D175" i="5"/>
  <c r="F176" i="5"/>
  <c r="H22" i="3"/>
  <c r="C1153" i="1"/>
  <c r="H17" i="3"/>
  <c r="F151" i="4"/>
  <c r="D289" i="4"/>
  <c r="C147" i="1"/>
  <c r="H415" i="1"/>
  <c r="G415" i="1"/>
  <c r="H192" i="1"/>
  <c r="G192" i="1"/>
  <c r="H1183" i="1"/>
  <c r="G1183" i="1"/>
  <c r="H619" i="1"/>
  <c r="G619" i="1"/>
  <c r="H120" i="1"/>
  <c r="G120" i="1"/>
  <c r="H574" i="1"/>
  <c r="G574" i="1"/>
  <c r="H3" i="1"/>
  <c r="G3" i="1"/>
  <c r="H358" i="1"/>
  <c r="G358" i="1"/>
  <c r="H453" i="1"/>
  <c r="G453" i="1"/>
  <c r="H478" i="1"/>
  <c r="G478" i="1"/>
  <c r="H294" i="1"/>
  <c r="G294" i="1"/>
  <c r="H346" i="1"/>
  <c r="G346" i="1"/>
  <c r="D407" i="4"/>
  <c r="C293" i="1"/>
  <c r="F298" i="4"/>
  <c r="H1222" i="1"/>
  <c r="G1222" i="1"/>
  <c r="F68" i="5"/>
  <c r="H21" i="3"/>
  <c r="C1046" i="1"/>
  <c r="H466" i="1"/>
  <c r="G466" i="1"/>
  <c r="E636" i="4"/>
  <c r="D630" i="1" s="1"/>
  <c r="D522" i="1"/>
  <c r="H1214" i="1"/>
  <c r="G1214" i="1"/>
  <c r="H220" i="1"/>
  <c r="G220" i="1"/>
  <c r="F528" i="4"/>
  <c r="D636" i="4"/>
  <c r="C522" i="1"/>
  <c r="F141" i="6"/>
  <c r="H28" i="3"/>
  <c r="C1435" i="1"/>
  <c r="H9" i="3" s="1"/>
  <c r="H259" i="1"/>
  <c r="G259" i="1"/>
  <c r="C984" i="1"/>
  <c r="E298" i="9"/>
  <c r="B299" i="9"/>
  <c r="H78" i="1"/>
  <c r="G78" i="1"/>
  <c r="H1154" i="1"/>
  <c r="G1154" i="1"/>
  <c r="H1436" i="1"/>
  <c r="G1436" i="1"/>
  <c r="H1096" i="1"/>
  <c r="G1096" i="1"/>
  <c r="H148" i="1"/>
  <c r="G148" i="1"/>
  <c r="H306" i="1"/>
  <c r="G306" i="1"/>
  <c r="E635" i="4"/>
  <c r="D629" i="1" s="1"/>
  <c r="D414" i="1"/>
  <c r="H990" i="1"/>
  <c r="G990" i="1"/>
  <c r="H985" i="1"/>
  <c r="G985" i="1"/>
  <c r="G1329" i="1"/>
  <c r="H1329" i="1"/>
  <c r="E293" i="9" l="1"/>
  <c r="I11" i="3"/>
  <c r="E290" i="4"/>
  <c r="D286" i="1" s="1"/>
  <c r="E291" i="4"/>
  <c r="D287" i="1" s="1"/>
  <c r="D285" i="1"/>
  <c r="E639" i="4"/>
  <c r="K3" i="9"/>
  <c r="I9" i="3"/>
  <c r="H1435" i="1"/>
  <c r="G1435" i="1"/>
  <c r="H293" i="1"/>
  <c r="G293" i="1"/>
  <c r="H147" i="1"/>
  <c r="G147" i="1"/>
  <c r="F175" i="5"/>
  <c r="C1152" i="1"/>
  <c r="E640" i="4"/>
  <c r="E415" i="4"/>
  <c r="D410" i="1" s="1"/>
  <c r="D408" i="1"/>
  <c r="F635" i="4"/>
  <c r="C629" i="1"/>
  <c r="H345" i="1"/>
  <c r="G345" i="1"/>
  <c r="F636" i="4"/>
  <c r="C630" i="1"/>
  <c r="D639" i="4"/>
  <c r="F412" i="4"/>
  <c r="C407" i="1"/>
  <c r="G276" i="9"/>
  <c r="F407" i="4"/>
  <c r="C402" i="1"/>
  <c r="D291" i="4"/>
  <c r="F289" i="4"/>
  <c r="D413" i="4"/>
  <c r="C285" i="1"/>
  <c r="H1153" i="1"/>
  <c r="G1153" i="1"/>
  <c r="H2" i="1"/>
  <c r="G2" i="1"/>
  <c r="D290" i="4"/>
  <c r="G282" i="9"/>
  <c r="E282" i="9" s="1"/>
  <c r="B282" i="9" s="1"/>
  <c r="E414" i="4"/>
  <c r="D409" i="1" s="1"/>
  <c r="H1046" i="1"/>
  <c r="G1046" i="1"/>
  <c r="H276" i="9"/>
  <c r="D984" i="1"/>
  <c r="G984" i="1" s="1"/>
  <c r="H414" i="1"/>
  <c r="G414" i="1"/>
  <c r="E641" i="4"/>
  <c r="D633" i="1"/>
  <c r="H522" i="1"/>
  <c r="G522" i="1"/>
  <c r="F408" i="4"/>
  <c r="C403" i="1"/>
  <c r="H984" i="1" l="1"/>
  <c r="H8" i="3"/>
  <c r="M3" i="9" s="1"/>
  <c r="D415" i="4"/>
  <c r="F413" i="4"/>
  <c r="D640" i="4"/>
  <c r="D641" i="4" s="1"/>
  <c r="C408" i="1"/>
  <c r="E276" i="9"/>
  <c r="C633" i="1"/>
  <c r="F639" i="4"/>
  <c r="D635" i="1"/>
  <c r="F290" i="4"/>
  <c r="C286" i="1"/>
  <c r="F291" i="4"/>
  <c r="C287" i="1"/>
  <c r="H407" i="1"/>
  <c r="G407" i="1"/>
  <c r="H630" i="1"/>
  <c r="G630" i="1"/>
  <c r="H629" i="1"/>
  <c r="G629" i="1"/>
  <c r="D634" i="1"/>
  <c r="E642" i="4"/>
  <c r="D414" i="4"/>
  <c r="H285" i="1"/>
  <c r="G285" i="1"/>
  <c r="H402" i="1"/>
  <c r="G402" i="1"/>
  <c r="H1152" i="1"/>
  <c r="G1152" i="1"/>
  <c r="H403" i="1"/>
  <c r="G403" i="1"/>
  <c r="E275" i="9" l="1"/>
  <c r="I8" i="3" s="1"/>
  <c r="B276" i="9"/>
  <c r="F415" i="4"/>
  <c r="C410" i="1"/>
  <c r="E646" i="4"/>
  <c r="D636" i="1"/>
  <c r="H287" i="1"/>
  <c r="G287" i="1"/>
  <c r="H408" i="1"/>
  <c r="G408" i="1"/>
  <c r="H286" i="1"/>
  <c r="G286" i="1"/>
  <c r="F641" i="4"/>
  <c r="C635" i="1"/>
  <c r="F414" i="4"/>
  <c r="C409" i="1"/>
  <c r="E645" i="4"/>
  <c r="H633" i="1"/>
  <c r="G633" i="1"/>
  <c r="D642" i="4"/>
  <c r="F640" i="4"/>
  <c r="C634" i="1"/>
  <c r="I19" i="3" l="1"/>
  <c r="D640" i="1"/>
  <c r="H634" i="1"/>
  <c r="G634" i="1"/>
  <c r="H635" i="1"/>
  <c r="G635" i="1"/>
  <c r="H410" i="1"/>
  <c r="G410" i="1"/>
  <c r="D646" i="4"/>
  <c r="F642" i="4"/>
  <c r="C636" i="1"/>
  <c r="H409" i="1"/>
  <c r="G409" i="1"/>
  <c r="I18" i="3"/>
  <c r="D639" i="1"/>
  <c r="D645" i="4"/>
  <c r="F645" i="4" l="1"/>
  <c r="H18" i="3"/>
  <c r="C639" i="1"/>
  <c r="H636" i="1"/>
  <c r="G636" i="1"/>
  <c r="F646" i="4"/>
  <c r="H19" i="3"/>
  <c r="C640" i="1"/>
  <c r="H7" i="3" l="1"/>
  <c r="J3" i="9" s="1"/>
  <c r="H639" i="1"/>
  <c r="G639" i="1"/>
  <c r="H640" i="1"/>
  <c r="G640" i="1"/>
  <c r="I7" i="3" l="1"/>
  <c r="M272" i="9"/>
  <c r="L272" i="9"/>
  <c r="H18" i="9"/>
  <c r="G18" i="9"/>
  <c r="J5" i="9"/>
  <c r="H17" i="9"/>
  <c r="K7" i="9"/>
  <c r="G17" i="9"/>
  <c r="K6" i="9"/>
  <c r="J8" i="9"/>
  <c r="I6" i="9"/>
  <c r="K12" i="9"/>
  <c r="K13" i="9"/>
  <c r="J11" i="9"/>
  <c r="I13" i="9"/>
  <c r="K8" i="9"/>
  <c r="K9" i="9"/>
  <c r="L15" i="9"/>
  <c r="J7" i="9"/>
  <c r="I12" i="9"/>
  <c r="I9" i="9"/>
  <c r="G15" i="9"/>
  <c r="J17" i="9"/>
  <c r="J9" i="9"/>
  <c r="H15" i="9"/>
  <c r="K5" i="9"/>
  <c r="J10" i="9"/>
  <c r="M16" i="9"/>
  <c r="I8" i="9"/>
  <c r="M15" i="9"/>
  <c r="I5" i="9"/>
  <c r="K11" i="9"/>
  <c r="H16" i="9"/>
  <c r="L16" i="9"/>
  <c r="J6" i="9"/>
  <c r="I11" i="9"/>
  <c r="K10" i="9"/>
  <c r="G16" i="9"/>
  <c r="J12" i="9"/>
  <c r="I7" i="9"/>
  <c r="I17" i="9"/>
  <c r="J13" i="9"/>
  <c r="E18" i="9" l="1"/>
  <c r="B18" i="9" s="1"/>
  <c r="F272" i="9"/>
  <c r="B272" i="9" s="1"/>
  <c r="E7" i="9"/>
  <c r="B7" i="9" s="1"/>
  <c r="E16" i="9"/>
  <c r="F16" i="9"/>
  <c r="E15" i="9"/>
  <c r="E9" i="9"/>
  <c r="B9" i="9" s="1"/>
  <c r="E8" i="9"/>
  <c r="B8" i="9" s="1"/>
  <c r="E11" i="9"/>
  <c r="B11" i="9" s="1"/>
  <c r="E12" i="9"/>
  <c r="B12" i="9" s="1"/>
  <c r="E17" i="9"/>
  <c r="B17" i="9" s="1"/>
  <c r="F15" i="9"/>
  <c r="E5" i="9"/>
  <c r="E10" i="9"/>
  <c r="B10" i="9" s="1"/>
  <c r="E13" i="9"/>
  <c r="B13" i="9" s="1"/>
  <c r="E6" i="9"/>
  <c r="B6" i="9" s="1"/>
  <c r="F19" i="9" l="1"/>
  <c r="F14" i="9"/>
  <c r="B16" i="9"/>
  <c r="E4" i="9"/>
  <c r="B5" i="9"/>
  <c r="B15" i="9"/>
  <c r="E1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<sst xmlns="http://schemas.openxmlformats.org/spreadsheetml/2006/main" count="4313" uniqueCount="3394">
  <si>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</si>
  <si>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</si>
  <si>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</si>
  <si>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</si>
  <si>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</si>
  <si>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</si>
  <si>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</si>
  <si>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</si>
  <si>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</si>
  <si>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</si>
  <si>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</si>
  <si>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</si>
  <si>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</si>
  <si>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</si>
  <si>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</si>
  <si>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</si>
  <si>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</si>
  <si>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</si>
  <si>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</si>
  <si>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</si>
  <si>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</si>
  <si>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</si>
  <si>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</si>
  <si>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</si>
  <si>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</si>
  <si>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</si>
  <si>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</si>
  <si>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</si>
  <si>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</si>
  <si>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</si>
  <si>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</si>
  <si>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PRELOG</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</si>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</sst>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40370688</v>
      </c>
      <c r="D2" s="6">
        <f>'PR-RAS'!E6</f>
        <v>35638734.160000004</v>
      </c>
      <c r="E2" s="6">
        <v>0</v>
      </c>
      <c r="F2" s="6">
        <v>0</v>
      </c>
      <c r="G2" s="7">
        <f t="shared" ref="G2:G264" si="0">(B2/1000)*(C2*1+D2*2)</f>
        <v>111648.15632000001</v>
      </c>
      <c r="H2" s="7">
        <f t="shared" ref="H2:H264" si="1">ABS(C2-ROUND(C2,0))+ABS(D2-ROUND(D2,0))</f>
        <v>0.16000000387430191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13704380</v>
      </c>
      <c r="D3" s="1">
        <f>'PR-RAS'!E7</f>
        <v>16568128.520000005</v>
      </c>
      <c r="E3" s="1">
        <v>0</v>
      </c>
      <c r="F3" s="1">
        <v>0</v>
      </c>
      <c r="G3" s="2">
        <f t="shared" si="0"/>
        <v>93681.274080000017</v>
      </c>
      <c r="H3" s="2">
        <f t="shared" si="1"/>
        <v>0.47999999485909939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12399887</v>
      </c>
      <c r="D4" s="1">
        <f>'PR-RAS'!E8</f>
        <v>15289303.250000004</v>
      </c>
      <c r="E4" s="1">
        <v>0</v>
      </c>
      <c r="F4" s="1">
        <v>0</v>
      </c>
      <c r="G4" s="2">
        <f t="shared" si="0"/>
        <v>128935.48050000002</v>
      </c>
      <c r="H4" s="2">
        <f t="shared" si="1"/>
        <v>0.2500000037252903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12866875</v>
      </c>
      <c r="D5" s="1">
        <f>'PR-RAS'!E9</f>
        <v>15671384.82</v>
      </c>
      <c r="E5" s="1">
        <v>0</v>
      </c>
      <c r="F5" s="1">
        <v>0</v>
      </c>
      <c r="G5" s="2">
        <f t="shared" si="0"/>
        <v>176838.57855999999</v>
      </c>
      <c r="H5" s="2">
        <f t="shared" si="1"/>
        <v>0.17999999970197678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1214189</v>
      </c>
      <c r="D6" s="1">
        <f>'PR-RAS'!E10</f>
        <v>1300211.53</v>
      </c>
      <c r="E6" s="1">
        <v>0</v>
      </c>
      <c r="F6" s="1">
        <v>0</v>
      </c>
      <c r="G6" s="2">
        <f t="shared" si="0"/>
        <v>19073.060300000001</v>
      </c>
      <c r="H6" s="2">
        <f t="shared" si="1"/>
        <v>0.46999999997206032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338437</v>
      </c>
      <c r="D7" s="1">
        <f>'PR-RAS'!E11</f>
        <v>397105.82</v>
      </c>
      <c r="E7" s="1">
        <v>0</v>
      </c>
      <c r="F7" s="1">
        <v>0</v>
      </c>
      <c r="G7" s="2">
        <f t="shared" si="0"/>
        <v>6795.8918400000011</v>
      </c>
      <c r="H7" s="2">
        <f t="shared" si="1"/>
        <v>0.17999999999301508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101973</v>
      </c>
      <c r="D8" s="1">
        <f>'PR-RAS'!E12</f>
        <v>86082.96</v>
      </c>
      <c r="E8" s="1">
        <v>0</v>
      </c>
      <c r="F8" s="1">
        <v>0</v>
      </c>
      <c r="G8" s="2">
        <f t="shared" si="0"/>
        <v>1918.9724400000002</v>
      </c>
      <c r="H8" s="2">
        <f t="shared" si="1"/>
        <v>3.9999999993597157E-2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2121587</v>
      </c>
      <c r="D11" s="1">
        <f>'PR-RAS'!E15</f>
        <v>2165481.88</v>
      </c>
      <c r="E11" s="1">
        <v>0</v>
      </c>
      <c r="F11" s="1">
        <v>0</v>
      </c>
      <c r="G11" s="2">
        <f t="shared" si="0"/>
        <v>64525.507599999997</v>
      </c>
      <c r="H11" s="2">
        <f t="shared" si="1"/>
        <v>0.12000000011175871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1205483</v>
      </c>
      <c r="D19" s="1">
        <f>'PR-RAS'!E23</f>
        <v>1011360.47</v>
      </c>
      <c r="E19" s="1">
        <v>0</v>
      </c>
      <c r="F19" s="1">
        <v>0</v>
      </c>
      <c r="G19" s="2">
        <f t="shared" si="0"/>
        <v>58107.670919999997</v>
      </c>
      <c r="H19" s="2">
        <f t="shared" si="1"/>
        <v>0.46999999997206032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6000</v>
      </c>
      <c r="D20" s="1">
        <f>'PR-RAS'!E24</f>
        <v>50082</v>
      </c>
      <c r="E20" s="1">
        <v>0</v>
      </c>
      <c r="F20" s="1">
        <v>0</v>
      </c>
      <c r="G20" s="2">
        <f t="shared" si="0"/>
        <v>2017.116</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1199483</v>
      </c>
      <c r="D23" s="1">
        <f>'PR-RAS'!E27</f>
        <v>961278.47</v>
      </c>
      <c r="E23" s="1">
        <v>0</v>
      </c>
      <c r="F23" s="1">
        <v>0</v>
      </c>
      <c r="G23" s="2">
        <f t="shared" si="0"/>
        <v>68684.878679999994</v>
      </c>
      <c r="H23" s="2">
        <f t="shared" si="1"/>
        <v>0.46999999997206032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99010</v>
      </c>
      <c r="D25" s="1">
        <f>'PR-RAS'!E29</f>
        <v>267464.8</v>
      </c>
      <c r="E25" s="1">
        <v>0</v>
      </c>
      <c r="F25" s="1">
        <v>0</v>
      </c>
      <c r="G25" s="2">
        <f t="shared" si="0"/>
        <v>15214.5504</v>
      </c>
      <c r="H25" s="2">
        <f t="shared" si="1"/>
        <v>0.20000000001164153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98960</v>
      </c>
      <c r="D27" s="1">
        <f>'PR-RAS'!E31</f>
        <v>263064.8</v>
      </c>
      <c r="E27" s="1">
        <v>0</v>
      </c>
      <c r="F27" s="1">
        <v>0</v>
      </c>
      <c r="G27" s="2">
        <f t="shared" si="0"/>
        <v>16252.329599999999</v>
      </c>
      <c r="H27" s="2">
        <f t="shared" si="1"/>
        <v>0.20000000001164153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50</v>
      </c>
      <c r="D29" s="1">
        <f>'PR-RAS'!E33</f>
        <v>4400</v>
      </c>
      <c r="E29" s="1">
        <v>0</v>
      </c>
      <c r="F29" s="1">
        <v>0</v>
      </c>
      <c r="G29" s="2">
        <f t="shared" si="0"/>
        <v>247.8</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17441651</v>
      </c>
      <c r="D46" s="1">
        <f>'PR-RAS'!E50</f>
        <v>11195970.800000001</v>
      </c>
      <c r="E46" s="1">
        <v>0</v>
      </c>
      <c r="F46" s="1">
        <v>0</v>
      </c>
      <c r="G46" s="2">
        <f t="shared" si="0"/>
        <v>1792511.6669999999</v>
      </c>
      <c r="H46" s="2">
        <f t="shared" si="1"/>
        <v>0.19999999925494194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666815</v>
      </c>
      <c r="D50" s="1">
        <f>'PR-RAS'!E54</f>
        <v>1839259.96</v>
      </c>
      <c r="E50" s="1">
        <v>0</v>
      </c>
      <c r="F50" s="1">
        <v>0</v>
      </c>
      <c r="G50" s="2">
        <f t="shared" si="0"/>
        <v>212921.41107999999</v>
      </c>
      <c r="H50" s="2">
        <f t="shared" si="1"/>
        <v>4.0000000037252903E-2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666815</v>
      </c>
      <c r="D53" s="1">
        <f>'PR-RAS'!E57</f>
        <v>1839259.96</v>
      </c>
      <c r="E53" s="1">
        <v>0</v>
      </c>
      <c r="F53" s="1">
        <v>0</v>
      </c>
      <c r="G53" s="2">
        <f t="shared" si="0"/>
        <v>225957.41583999997</v>
      </c>
      <c r="H53" s="2">
        <f t="shared" si="1"/>
        <v>4.0000000037252903E-2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5178037</v>
      </c>
      <c r="D55" s="1">
        <f>'PR-RAS'!E59</f>
        <v>5877620.1400000006</v>
      </c>
      <c r="E55" s="1">
        <v>0</v>
      </c>
      <c r="F55" s="1">
        <v>0</v>
      </c>
      <c r="G55" s="2">
        <f t="shared" si="0"/>
        <v>914396.9731200001</v>
      </c>
      <c r="H55" s="2">
        <f t="shared" si="1"/>
        <v>0.14000000059604645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5012137</v>
      </c>
      <c r="D56" s="1">
        <f>'PR-RAS'!E60</f>
        <v>4639203.82</v>
      </c>
      <c r="E56" s="1">
        <v>0</v>
      </c>
      <c r="F56" s="1">
        <v>0</v>
      </c>
      <c r="G56" s="2">
        <f t="shared" si="0"/>
        <v>785979.95520000008</v>
      </c>
      <c r="H56" s="2">
        <f t="shared" si="1"/>
        <v>0.17999999970197678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165900</v>
      </c>
      <c r="D57" s="1">
        <f>'PR-RAS'!E61</f>
        <v>1238416.32</v>
      </c>
      <c r="E57" s="1">
        <v>0</v>
      </c>
      <c r="F57" s="1">
        <v>0</v>
      </c>
      <c r="G57" s="2">
        <f t="shared" si="0"/>
        <v>147993.02784000002</v>
      </c>
      <c r="H57" s="2">
        <f t="shared" si="1"/>
        <v>0.32000000006519258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472685</v>
      </c>
      <c r="D58" s="1">
        <f>'PR-RAS'!E62</f>
        <v>602427.29</v>
      </c>
      <c r="E58" s="1">
        <v>0</v>
      </c>
      <c r="F58" s="1">
        <v>0</v>
      </c>
      <c r="G58" s="2">
        <f t="shared" si="0"/>
        <v>95619.756060000014</v>
      </c>
      <c r="H58" s="2">
        <f t="shared" si="1"/>
        <v>0.2900000000372529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322685</v>
      </c>
      <c r="D59" s="1">
        <f>'PR-RAS'!E63</f>
        <v>59704.29</v>
      </c>
      <c r="E59" s="1">
        <v>0</v>
      </c>
      <c r="F59" s="1">
        <v>0</v>
      </c>
      <c r="G59" s="2">
        <f t="shared" si="0"/>
        <v>25641.427640000002</v>
      </c>
      <c r="H59" s="2">
        <f t="shared" si="1"/>
        <v>0.29000000000087311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150000</v>
      </c>
      <c r="D60" s="1">
        <f>'PR-RAS'!E64</f>
        <v>542723</v>
      </c>
      <c r="E60" s="1">
        <v>0</v>
      </c>
      <c r="F60" s="1">
        <v>0</v>
      </c>
      <c r="G60" s="2">
        <f t="shared" si="0"/>
        <v>72891.313999999998</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11124114</v>
      </c>
      <c r="D70" s="1">
        <f>'PR-RAS'!E74</f>
        <v>2876663.41</v>
      </c>
      <c r="E70" s="1">
        <v>0</v>
      </c>
      <c r="F70" s="1">
        <v>0</v>
      </c>
      <c r="G70" s="2">
        <f t="shared" si="0"/>
        <v>1164543.4165800002</v>
      </c>
      <c r="H70" s="2">
        <f t="shared" si="1"/>
        <v>0.41000000014901161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1411074</v>
      </c>
      <c r="D71" s="1">
        <f>'PR-RAS'!E75</f>
        <v>2370009.02</v>
      </c>
      <c r="E71" s="1">
        <v>0</v>
      </c>
      <c r="F71" s="1">
        <v>0</v>
      </c>
      <c r="G71" s="2">
        <f t="shared" si="0"/>
        <v>430576.44280000002</v>
      </c>
      <c r="H71" s="2">
        <f t="shared" si="1"/>
        <v>2.0000000018626451E-2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9713040</v>
      </c>
      <c r="D72" s="1">
        <f>'PR-RAS'!E76</f>
        <v>506654.39</v>
      </c>
      <c r="E72" s="1">
        <v>0</v>
      </c>
      <c r="F72" s="1">
        <v>0</v>
      </c>
      <c r="G72" s="2">
        <f t="shared" si="0"/>
        <v>761570.7633799999</v>
      </c>
      <c r="H72" s="2">
        <f t="shared" si="1"/>
        <v>0.39000000001396984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3146438</v>
      </c>
      <c r="D78" s="1">
        <f>'PR-RAS'!E82</f>
        <v>2373955.71</v>
      </c>
      <c r="E78" s="1">
        <v>0</v>
      </c>
      <c r="F78" s="1">
        <v>0</v>
      </c>
      <c r="G78" s="2">
        <f t="shared" si="0"/>
        <v>607864.90533999994</v>
      </c>
      <c r="H78" s="2">
        <f t="shared" si="1"/>
        <v>0.2900000000372529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569019</v>
      </c>
      <c r="D79" s="1">
        <f>'PR-RAS'!E83</f>
        <v>235888.59000000003</v>
      </c>
      <c r="E79" s="1">
        <v>0</v>
      </c>
      <c r="F79" s="1">
        <v>0</v>
      </c>
      <c r="G79" s="2">
        <f t="shared" si="0"/>
        <v>81182.102039999998</v>
      </c>
      <c r="H79" s="2">
        <f t="shared" si="1"/>
        <v>0.40999999997438863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v>
      </c>
      <c r="D81" s="1">
        <f>'PR-RAS'!E85</f>
        <v>15.61</v>
      </c>
      <c r="E81" s="1">
        <v>0</v>
      </c>
      <c r="F81" s="1">
        <v>0</v>
      </c>
      <c r="G81" s="2">
        <f t="shared" si="0"/>
        <v>2.6576</v>
      </c>
      <c r="H81" s="2">
        <f t="shared" si="1"/>
        <v>0.39000000000000057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9463</v>
      </c>
      <c r="D82" s="1">
        <f>'PR-RAS'!E86</f>
        <v>31946.560000000001</v>
      </c>
      <c r="E82" s="1">
        <v>0</v>
      </c>
      <c r="F82" s="1">
        <v>0</v>
      </c>
      <c r="G82" s="2">
        <f t="shared" si="0"/>
        <v>5941.8457200000003</v>
      </c>
      <c r="H82" s="2">
        <f t="shared" si="1"/>
        <v>0.43999999999869033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553154</v>
      </c>
      <c r="D85" s="1">
        <f>'PR-RAS'!E89</f>
        <v>113003.44</v>
      </c>
      <c r="E85" s="1">
        <v>0</v>
      </c>
      <c r="F85" s="1">
        <v>0</v>
      </c>
      <c r="G85" s="2">
        <f t="shared" si="0"/>
        <v>65449.513920000005</v>
      </c>
      <c r="H85" s="2">
        <f t="shared" si="1"/>
        <v>0.44000000000232831</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6400</v>
      </c>
      <c r="D86" s="1">
        <f>'PR-RAS'!E90</f>
        <v>90922.98</v>
      </c>
      <c r="E86" s="1">
        <v>0</v>
      </c>
      <c r="F86" s="1">
        <v>0</v>
      </c>
      <c r="G86" s="2">
        <f t="shared" si="0"/>
        <v>16000.9066</v>
      </c>
      <c r="H86" s="2">
        <f t="shared" si="1"/>
        <v>2.0000000004074536E-2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2577419</v>
      </c>
      <c r="D87" s="1">
        <f>'PR-RAS'!E91</f>
        <v>2138067.12</v>
      </c>
      <c r="E87" s="1">
        <v>0</v>
      </c>
      <c r="F87" s="1">
        <v>0</v>
      </c>
      <c r="G87" s="2">
        <f t="shared" si="0"/>
        <v>589405.57863999996</v>
      </c>
      <c r="H87" s="2">
        <f t="shared" si="1"/>
        <v>0.12000000011175871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412645</v>
      </c>
      <c r="D88" s="1">
        <f>'PR-RAS'!E92</f>
        <v>412879.33</v>
      </c>
      <c r="E88" s="1">
        <v>0</v>
      </c>
      <c r="F88" s="1">
        <v>0</v>
      </c>
      <c r="G88" s="2">
        <f t="shared" si="0"/>
        <v>107741.11842</v>
      </c>
      <c r="H88" s="2">
        <f t="shared" si="1"/>
        <v>0.33000000001629815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454317</v>
      </c>
      <c r="D89" s="1">
        <f>'PR-RAS'!E93</f>
        <v>544143.51</v>
      </c>
      <c r="E89" s="1">
        <v>0</v>
      </c>
      <c r="F89" s="1">
        <v>0</v>
      </c>
      <c r="G89" s="2">
        <f t="shared" si="0"/>
        <v>135749.15375999999</v>
      </c>
      <c r="H89" s="2">
        <f t="shared" si="1"/>
        <v>0.48999999999068677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1595980</v>
      </c>
      <c r="D90" s="1">
        <f>'PR-RAS'!E94</f>
        <v>1057396.32</v>
      </c>
      <c r="E90" s="1">
        <v>0</v>
      </c>
      <c r="F90" s="1">
        <v>0</v>
      </c>
      <c r="G90" s="2">
        <f t="shared" si="0"/>
        <v>330258.76496</v>
      </c>
      <c r="H90" s="2">
        <f t="shared" si="1"/>
        <v>0.32000000006519258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114477</v>
      </c>
      <c r="D93" s="1">
        <f>'PR-RAS'!E97</f>
        <v>123647.96</v>
      </c>
      <c r="E93" s="1">
        <v>0</v>
      </c>
      <c r="F93" s="1">
        <v>0</v>
      </c>
      <c r="G93" s="2">
        <f t="shared" si="0"/>
        <v>33283.108640000006</v>
      </c>
      <c r="H93" s="2">
        <f t="shared" si="1"/>
        <v>3.9999999993597157E-2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5644690</v>
      </c>
      <c r="D102" s="1">
        <f>'PR-RAS'!E106</f>
        <v>5271692.79</v>
      </c>
      <c r="E102" s="1">
        <v>0</v>
      </c>
      <c r="F102" s="1">
        <v>0</v>
      </c>
      <c r="G102" s="2">
        <f t="shared" si="0"/>
        <v>1634995.6335800001</v>
      </c>
      <c r="H102" s="2">
        <f t="shared" si="1"/>
        <v>0.2099999999627471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88134</v>
      </c>
      <c r="D103" s="1">
        <f>'PR-RAS'!E107</f>
        <v>55396.39</v>
      </c>
      <c r="E103" s="1">
        <v>0</v>
      </c>
      <c r="F103" s="1">
        <v>0</v>
      </c>
      <c r="G103" s="2">
        <f t="shared" si="0"/>
        <v>20290.531559999999</v>
      </c>
      <c r="H103" s="2">
        <f t="shared" si="1"/>
        <v>0.38999999999941792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7880</v>
      </c>
      <c r="D105" s="1">
        <f>'PR-RAS'!E109</f>
        <v>7580</v>
      </c>
      <c r="E105" s="1">
        <v>0</v>
      </c>
      <c r="F105" s="1">
        <v>0</v>
      </c>
      <c r="G105" s="2">
        <f t="shared" si="0"/>
        <v>2396.16</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80254</v>
      </c>
      <c r="D106" s="1">
        <f>'PR-RAS'!E110</f>
        <v>30158.42</v>
      </c>
      <c r="E106" s="1">
        <v>0</v>
      </c>
      <c r="F106" s="1">
        <v>0</v>
      </c>
      <c r="G106" s="2">
        <f t="shared" si="0"/>
        <v>14759.938199999999</v>
      </c>
      <c r="H106" s="2">
        <f t="shared" si="1"/>
        <v>0.41999999999825377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17657.97</v>
      </c>
      <c r="E107" s="1">
        <v>0</v>
      </c>
      <c r="F107" s="1">
        <v>0</v>
      </c>
      <c r="G107" s="2">
        <f t="shared" si="0"/>
        <v>3743.4896400000002</v>
      </c>
      <c r="H107" s="2">
        <f t="shared" si="1"/>
        <v>2.9999999998835847E-2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1022974</v>
      </c>
      <c r="D108" s="1">
        <f>'PR-RAS'!E112</f>
        <v>1025685.75</v>
      </c>
      <c r="E108" s="1">
        <v>0</v>
      </c>
      <c r="F108" s="1">
        <v>0</v>
      </c>
      <c r="G108" s="2">
        <f t="shared" si="0"/>
        <v>328954.96850000002</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20424</v>
      </c>
      <c r="D110" s="1">
        <f>'PR-RAS'!E114</f>
        <v>12895.24</v>
      </c>
      <c r="E110" s="1">
        <v>0</v>
      </c>
      <c r="F110" s="1">
        <v>0</v>
      </c>
      <c r="G110" s="2">
        <f t="shared" si="0"/>
        <v>5037.3783199999998</v>
      </c>
      <c r="H110" s="2">
        <f t="shared" si="1"/>
        <v>0.23999999999978172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1852</v>
      </c>
      <c r="D111" s="1">
        <f>'PR-RAS'!E115</f>
        <v>14225.49</v>
      </c>
      <c r="E111" s="1">
        <v>0</v>
      </c>
      <c r="F111" s="1">
        <v>0</v>
      </c>
      <c r="G111" s="2">
        <f t="shared" si="0"/>
        <v>3333.3278</v>
      </c>
      <c r="H111" s="2">
        <f t="shared" si="1"/>
        <v>0.48999999999978172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122713</v>
      </c>
      <c r="D112" s="1">
        <f>'PR-RAS'!E116</f>
        <v>55147.31</v>
      </c>
      <c r="E112" s="1">
        <v>0</v>
      </c>
      <c r="F112" s="1">
        <v>0</v>
      </c>
      <c r="G112" s="2">
        <f t="shared" si="0"/>
        <v>25863.845819999999</v>
      </c>
      <c r="H112" s="2">
        <f t="shared" si="1"/>
        <v>0.30999999999767169</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877985</v>
      </c>
      <c r="D113" s="1">
        <f>'PR-RAS'!E117</f>
        <v>943417.71</v>
      </c>
      <c r="E113" s="1">
        <v>0</v>
      </c>
      <c r="F113" s="1">
        <v>0</v>
      </c>
      <c r="G113" s="2">
        <f t="shared" si="0"/>
        <v>309659.88704</v>
      </c>
      <c r="H113" s="2">
        <f t="shared" si="1"/>
        <v>0.2900000000372529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4533582</v>
      </c>
      <c r="D116" s="1">
        <f>'PR-RAS'!E120</f>
        <v>4190610.6500000004</v>
      </c>
      <c r="E116" s="1">
        <v>0</v>
      </c>
      <c r="F116" s="1">
        <v>0</v>
      </c>
      <c r="G116" s="2">
        <f t="shared" si="0"/>
        <v>1485202.3795</v>
      </c>
      <c r="H116" s="2">
        <f t="shared" si="1"/>
        <v>0.34999999962747097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1710263</v>
      </c>
      <c r="D117" s="1">
        <f>'PR-RAS'!E121</f>
        <v>658421.03</v>
      </c>
      <c r="E117" s="1">
        <v>0</v>
      </c>
      <c r="F117" s="1">
        <v>0</v>
      </c>
      <c r="G117" s="2">
        <f t="shared" si="0"/>
        <v>351144.18696000002</v>
      </c>
      <c r="H117" s="2">
        <f t="shared" si="1"/>
        <v>3.0000000027939677E-2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2823319</v>
      </c>
      <c r="D118" s="1">
        <f>'PR-RAS'!E122</f>
        <v>3532189.62</v>
      </c>
      <c r="E118" s="1">
        <v>0</v>
      </c>
      <c r="F118" s="1">
        <v>0</v>
      </c>
      <c r="G118" s="2">
        <f t="shared" si="0"/>
        <v>1156860.69408</v>
      </c>
      <c r="H118" s="2">
        <f t="shared" si="1"/>
        <v>0.37999999988824129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426312</v>
      </c>
      <c r="D120" s="1">
        <f>'PR-RAS'!E124</f>
        <v>222431.97</v>
      </c>
      <c r="E120" s="1">
        <v>0</v>
      </c>
      <c r="F120" s="1">
        <v>0</v>
      </c>
      <c r="G120" s="2">
        <f t="shared" si="0"/>
        <v>103669.93685999999</v>
      </c>
      <c r="H120" s="2">
        <f t="shared" si="1"/>
        <v>2.9999999998835847E-2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164195</v>
      </c>
      <c r="D121" s="1">
        <f>'PR-RAS'!E125</f>
        <v>129331.97</v>
      </c>
      <c r="E121" s="1">
        <v>0</v>
      </c>
      <c r="F121" s="1">
        <v>0</v>
      </c>
      <c r="G121" s="2">
        <f t="shared" si="0"/>
        <v>50743.072800000002</v>
      </c>
      <c r="H121" s="2">
        <f t="shared" si="1"/>
        <v>2.9999999998835847E-2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164195</v>
      </c>
      <c r="D123" s="1">
        <f>'PR-RAS'!E127</f>
        <v>129331.97</v>
      </c>
      <c r="E123" s="1">
        <v>0</v>
      </c>
      <c r="F123" s="1">
        <v>0</v>
      </c>
      <c r="G123" s="2">
        <f t="shared" si="0"/>
        <v>51588.790679999998</v>
      </c>
      <c r="H123" s="2">
        <f t="shared" si="1"/>
        <v>2.9999999998835847E-2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262117</v>
      </c>
      <c r="D124" s="1">
        <f>'PR-RAS'!E128</f>
        <v>93100</v>
      </c>
      <c r="E124" s="1">
        <v>0</v>
      </c>
      <c r="F124" s="1">
        <v>0</v>
      </c>
      <c r="G124" s="2">
        <f t="shared" si="0"/>
        <v>55142.991000000002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30000</v>
      </c>
      <c r="D125" s="1">
        <f>'PR-RAS'!E129</f>
        <v>93100</v>
      </c>
      <c r="E125" s="1">
        <v>0</v>
      </c>
      <c r="F125" s="1">
        <v>0</v>
      </c>
      <c r="G125" s="2">
        <f t="shared" si="0"/>
        <v>26808.799999999999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232117</v>
      </c>
      <c r="D126" s="1">
        <f>'PR-RAS'!E130</f>
        <v>0</v>
      </c>
      <c r="E126" s="1">
        <v>0</v>
      </c>
      <c r="F126" s="1">
        <v>0</v>
      </c>
      <c r="G126" s="2">
        <f t="shared" si="0"/>
        <v>29014.625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7217</v>
      </c>
      <c r="D135" s="1">
        <f>'PR-RAS'!E139</f>
        <v>6554.37</v>
      </c>
      <c r="E135" s="1">
        <v>0</v>
      </c>
      <c r="F135" s="1">
        <v>0</v>
      </c>
      <c r="G135" s="2">
        <f t="shared" si="0"/>
        <v>2723.6491599999999</v>
      </c>
      <c r="H135" s="2">
        <f t="shared" si="1"/>
        <v>0.36999999999989086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1000</v>
      </c>
      <c r="D136" s="1">
        <f>'PR-RAS'!E140</f>
        <v>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1000</v>
      </c>
      <c r="D145" s="1">
        <f>'PR-RAS'!E149</f>
        <v>0</v>
      </c>
      <c r="E145" s="1">
        <v>0</v>
      </c>
      <c r="F145" s="1">
        <v>0</v>
      </c>
      <c r="G145" s="2">
        <f t="shared" si="0"/>
        <v>144</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6217</v>
      </c>
      <c r="D146" s="1">
        <f>'PR-RAS'!E150</f>
        <v>6554.37</v>
      </c>
      <c r="E146" s="1">
        <v>0</v>
      </c>
      <c r="F146" s="1">
        <v>0</v>
      </c>
      <c r="G146" s="2">
        <f t="shared" si="0"/>
        <v>2802.2322999999997</v>
      </c>
      <c r="H146" s="2">
        <f t="shared" si="1"/>
        <v>0.36999999999989086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25111105</v>
      </c>
      <c r="D147" s="1">
        <f>'PR-RAS'!E151</f>
        <v>31404596.470000003</v>
      </c>
      <c r="E147" s="1">
        <v>0</v>
      </c>
      <c r="F147" s="1">
        <v>0</v>
      </c>
      <c r="G147" s="2">
        <f t="shared" si="0"/>
        <v>12836363.499239998</v>
      </c>
      <c r="H147" s="2">
        <f t="shared" si="1"/>
        <v>0.4700000025331974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3849487</v>
      </c>
      <c r="D148" s="1">
        <f>'PR-RAS'!E152</f>
        <v>4381443.67</v>
      </c>
      <c r="E148" s="1">
        <v>0</v>
      </c>
      <c r="F148" s="1">
        <v>0</v>
      </c>
      <c r="G148" s="2">
        <f t="shared" si="0"/>
        <v>1854019.0279799998</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2973296</v>
      </c>
      <c r="D149" s="1">
        <f>'PR-RAS'!E153</f>
        <v>3405609.88</v>
      </c>
      <c r="E149" s="1">
        <v>0</v>
      </c>
      <c r="F149" s="1">
        <v>0</v>
      </c>
      <c r="G149" s="2">
        <f t="shared" si="0"/>
        <v>1448108.3324799999</v>
      </c>
      <c r="H149" s="2">
        <f t="shared" si="1"/>
        <v>0.12000000011175871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2973296</v>
      </c>
      <c r="D150" s="1">
        <f>'PR-RAS'!E154</f>
        <v>3405609.88</v>
      </c>
      <c r="E150" s="1">
        <v>0</v>
      </c>
      <c r="F150" s="1">
        <v>0</v>
      </c>
      <c r="G150" s="2">
        <f t="shared" si="0"/>
        <v>1457892.84824</v>
      </c>
      <c r="H150" s="2">
        <f t="shared" si="1"/>
        <v>0.12000000011175871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424937</v>
      </c>
      <c r="D154" s="1">
        <f>'PR-RAS'!E158</f>
        <v>449465.4</v>
      </c>
      <c r="E154" s="1">
        <v>0</v>
      </c>
      <c r="F154" s="1">
        <v>0</v>
      </c>
      <c r="G154" s="2">
        <f t="shared" si="0"/>
        <v>202551.77340000001</v>
      </c>
      <c r="H154" s="2">
        <f t="shared" si="1"/>
        <v>0.40000000002328306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451254</v>
      </c>
      <c r="D155" s="1">
        <f>'PR-RAS'!E159</f>
        <v>526368.39</v>
      </c>
      <c r="E155" s="1">
        <v>0</v>
      </c>
      <c r="F155" s="1">
        <v>0</v>
      </c>
      <c r="G155" s="2">
        <f t="shared" si="0"/>
        <v>231614.58012</v>
      </c>
      <c r="H155" s="2">
        <f t="shared" si="1"/>
        <v>0.39000000001396984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451254</v>
      </c>
      <c r="D157" s="1">
        <f>'PR-RAS'!E161</f>
        <v>526368.39</v>
      </c>
      <c r="E157" s="1">
        <v>0</v>
      </c>
      <c r="F157" s="1">
        <v>0</v>
      </c>
      <c r="G157" s="2">
        <f t="shared" si="0"/>
        <v>234622.56168000001</v>
      </c>
      <c r="H157" s="2">
        <f t="shared" si="1"/>
        <v>0.39000000001396984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8045699</v>
      </c>
      <c r="D159" s="1">
        <f>'PR-RAS'!E163</f>
        <v>10122965.220000001</v>
      </c>
      <c r="E159" s="1">
        <v>0</v>
      </c>
      <c r="F159" s="1">
        <v>0</v>
      </c>
      <c r="G159" s="2">
        <f t="shared" si="0"/>
        <v>4470077.4515200006</v>
      </c>
      <c r="H159" s="2">
        <f t="shared" si="1"/>
        <v>0.22000000067055225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335100</v>
      </c>
      <c r="D160" s="1">
        <f>'PR-RAS'!E164</f>
        <v>357185.81</v>
      </c>
      <c r="E160" s="1">
        <v>0</v>
      </c>
      <c r="F160" s="1">
        <v>0</v>
      </c>
      <c r="G160" s="2">
        <f t="shared" si="0"/>
        <v>166865.98758000002</v>
      </c>
      <c r="H160" s="2">
        <f t="shared" si="1"/>
        <v>0.19000000000232831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31949</v>
      </c>
      <c r="D161" s="1">
        <f>'PR-RAS'!E165</f>
        <v>39182.800000000003</v>
      </c>
      <c r="E161" s="1">
        <v>0</v>
      </c>
      <c r="F161" s="1">
        <v>0</v>
      </c>
      <c r="G161" s="2">
        <f t="shared" si="0"/>
        <v>17650.336000000003</v>
      </c>
      <c r="H161" s="2">
        <f t="shared" si="1"/>
        <v>0.19999999999708962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271971</v>
      </c>
      <c r="D162" s="1">
        <f>'PR-RAS'!E166</f>
        <v>277728.51</v>
      </c>
      <c r="E162" s="1">
        <v>0</v>
      </c>
      <c r="F162" s="1">
        <v>0</v>
      </c>
      <c r="G162" s="2">
        <f t="shared" si="0"/>
        <v>133215.91122000001</v>
      </c>
      <c r="H162" s="2">
        <f t="shared" si="1"/>
        <v>0.48999999999068677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12446</v>
      </c>
      <c r="D163" s="1">
        <f>'PR-RAS'!E167</f>
        <v>20937.5</v>
      </c>
      <c r="E163" s="1">
        <v>0</v>
      </c>
      <c r="F163" s="1">
        <v>0</v>
      </c>
      <c r="G163" s="2">
        <f t="shared" si="0"/>
        <v>8800.0020000000004</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18734</v>
      </c>
      <c r="D164" s="1">
        <f>'PR-RAS'!E168</f>
        <v>19337</v>
      </c>
      <c r="E164" s="1">
        <v>0</v>
      </c>
      <c r="F164" s="1">
        <v>0</v>
      </c>
      <c r="G164" s="2">
        <f t="shared" si="0"/>
        <v>9357.5040000000008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826852</v>
      </c>
      <c r="D165" s="1">
        <f>'PR-RAS'!E169</f>
        <v>1039938.9</v>
      </c>
      <c r="E165" s="1">
        <v>0</v>
      </c>
      <c r="F165" s="1">
        <v>0</v>
      </c>
      <c r="G165" s="2">
        <f t="shared" si="0"/>
        <v>476703.68719999999</v>
      </c>
      <c r="H165" s="2">
        <f t="shared" si="1"/>
        <v>9.9999999976716936E-2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184871</v>
      </c>
      <c r="D166" s="1">
        <f>'PR-RAS'!E170</f>
        <v>117291.17</v>
      </c>
      <c r="E166" s="1">
        <v>0</v>
      </c>
      <c r="F166" s="1">
        <v>0</v>
      </c>
      <c r="G166" s="2">
        <f t="shared" si="0"/>
        <v>69209.801099999997</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608278</v>
      </c>
      <c r="D168" s="1">
        <f>'PR-RAS'!E172</f>
        <v>903852.36</v>
      </c>
      <c r="E168" s="1">
        <v>0</v>
      </c>
      <c r="F168" s="1">
        <v>0</v>
      </c>
      <c r="G168" s="2">
        <f t="shared" si="0"/>
        <v>403469.11423999997</v>
      </c>
      <c r="H168" s="2">
        <f t="shared" si="1"/>
        <v>0.35999999998603016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33609</v>
      </c>
      <c r="D170" s="1">
        <f>'PR-RAS'!E174</f>
        <v>18795.37</v>
      </c>
      <c r="E170" s="1">
        <v>0</v>
      </c>
      <c r="F170" s="1">
        <v>0</v>
      </c>
      <c r="G170" s="2">
        <f t="shared" si="0"/>
        <v>12032.75606</v>
      </c>
      <c r="H170" s="2">
        <f t="shared" si="1"/>
        <v>0.36999999999898137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94</v>
      </c>
      <c r="D172" s="1">
        <f>'PR-RAS'!E176</f>
        <v>0</v>
      </c>
      <c r="E172" s="1">
        <v>0</v>
      </c>
      <c r="F172" s="1">
        <v>0</v>
      </c>
      <c r="G172" s="2">
        <f t="shared" si="0"/>
        <v>16.074000000000002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5941176</v>
      </c>
      <c r="D173" s="1">
        <f>'PR-RAS'!E177</f>
        <v>7819154.4500000011</v>
      </c>
      <c r="E173" s="1">
        <v>0</v>
      </c>
      <c r="F173" s="1">
        <v>0</v>
      </c>
      <c r="G173" s="2">
        <f t="shared" si="0"/>
        <v>3711671.4028000003</v>
      </c>
      <c r="H173" s="2">
        <f t="shared" si="1"/>
        <v>0.45000000111758709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81580</v>
      </c>
      <c r="D174" s="1">
        <f>'PR-RAS'!E178</f>
        <v>123259.78</v>
      </c>
      <c r="E174" s="1">
        <v>0</v>
      </c>
      <c r="F174" s="1">
        <v>0</v>
      </c>
      <c r="G174" s="2">
        <f t="shared" si="0"/>
        <v>56761.223879999998</v>
      </c>
      <c r="H174" s="2">
        <f t="shared" si="1"/>
        <v>0.22000000000116415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3307593</v>
      </c>
      <c r="D175" s="1">
        <f>'PR-RAS'!E179</f>
        <v>4434333</v>
      </c>
      <c r="E175" s="1">
        <v>0</v>
      </c>
      <c r="F175" s="1">
        <v>0</v>
      </c>
      <c r="G175" s="2">
        <f t="shared" si="0"/>
        <v>2118669.0659999996</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674015</v>
      </c>
      <c r="D176" s="1">
        <f>'PR-RAS'!E180</f>
        <v>824253.59</v>
      </c>
      <c r="E176" s="1">
        <v>0</v>
      </c>
      <c r="F176" s="1">
        <v>0</v>
      </c>
      <c r="G176" s="2">
        <f t="shared" si="0"/>
        <v>406441.3814999999</v>
      </c>
      <c r="H176" s="2">
        <f t="shared" si="1"/>
        <v>0.41000000003259629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240567</v>
      </c>
      <c r="D177" s="1">
        <f>'PR-RAS'!E181</f>
        <v>504641.05</v>
      </c>
      <c r="E177" s="1">
        <v>0</v>
      </c>
      <c r="F177" s="1">
        <v>0</v>
      </c>
      <c r="G177" s="2">
        <f t="shared" si="0"/>
        <v>219973.44159999999</v>
      </c>
      <c r="H177" s="2">
        <f t="shared" si="1"/>
        <v>4.9999999988358468E-2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592361</v>
      </c>
      <c r="D178" s="1">
        <f>'PR-RAS'!E182</f>
        <v>467294.98</v>
      </c>
      <c r="E178" s="1">
        <v>0</v>
      </c>
      <c r="F178" s="1">
        <v>0</v>
      </c>
      <c r="G178" s="2">
        <f t="shared" si="0"/>
        <v>270270.31991999998</v>
      </c>
      <c r="H178" s="2">
        <f t="shared" si="1"/>
        <v>2.0000000018626451E-2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42563</v>
      </c>
      <c r="D179" s="1">
        <f>'PR-RAS'!E183</f>
        <v>54693.75</v>
      </c>
      <c r="E179" s="1">
        <v>0</v>
      </c>
      <c r="F179" s="1">
        <v>0</v>
      </c>
      <c r="G179" s="2">
        <f t="shared" si="0"/>
        <v>27047.188999999998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491568</v>
      </c>
      <c r="D180" s="1">
        <f>'PR-RAS'!E184</f>
        <v>560747.74</v>
      </c>
      <c r="E180" s="1">
        <v>0</v>
      </c>
      <c r="F180" s="1">
        <v>0</v>
      </c>
      <c r="G180" s="2">
        <f t="shared" si="0"/>
        <v>288738.36291999999</v>
      </c>
      <c r="H180" s="2">
        <f t="shared" si="1"/>
        <v>0.26000000000931323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71999</v>
      </c>
      <c r="D181" s="1">
        <f>'PR-RAS'!E185</f>
        <v>96919.73</v>
      </c>
      <c r="E181" s="1">
        <v>0</v>
      </c>
      <c r="F181" s="1">
        <v>0</v>
      </c>
      <c r="G181" s="2">
        <f t="shared" si="0"/>
        <v>47850.922799999993</v>
      </c>
      <c r="H181" s="2">
        <f t="shared" si="1"/>
        <v>0.27000000000407454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438930</v>
      </c>
      <c r="D182" s="1">
        <f>'PR-RAS'!E186</f>
        <v>753010.83</v>
      </c>
      <c r="E182" s="1">
        <v>0</v>
      </c>
      <c r="F182" s="1">
        <v>0</v>
      </c>
      <c r="G182" s="2">
        <f t="shared" si="0"/>
        <v>352036.25045999995</v>
      </c>
      <c r="H182" s="2">
        <f t="shared" si="1"/>
        <v>0.17000000004190952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942571</v>
      </c>
      <c r="D184" s="1">
        <f>'PR-RAS'!E188</f>
        <v>906686.05999999994</v>
      </c>
      <c r="E184" s="1">
        <v>0</v>
      </c>
      <c r="F184" s="1">
        <v>0</v>
      </c>
      <c r="G184" s="2">
        <f t="shared" si="0"/>
        <v>504337.59096</v>
      </c>
      <c r="H184" s="2">
        <f t="shared" si="1"/>
        <v>5.9999999939464033E-2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291294</v>
      </c>
      <c r="D185" s="1">
        <f>'PR-RAS'!E189</f>
        <v>208256.71</v>
      </c>
      <c r="E185" s="1">
        <v>0</v>
      </c>
      <c r="F185" s="1">
        <v>0</v>
      </c>
      <c r="G185" s="2">
        <f t="shared" si="0"/>
        <v>130236.56527999998</v>
      </c>
      <c r="H185" s="2">
        <f t="shared" si="1"/>
        <v>0.29000000000814907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228113</v>
      </c>
      <c r="D186" s="1">
        <f>'PR-RAS'!E190</f>
        <v>227318.01</v>
      </c>
      <c r="E186" s="1">
        <v>0</v>
      </c>
      <c r="F186" s="1">
        <v>0</v>
      </c>
      <c r="G186" s="2">
        <f t="shared" si="0"/>
        <v>126308.5687</v>
      </c>
      <c r="H186" s="2">
        <f t="shared" si="1"/>
        <v>1.0000000009313226E-2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66509</v>
      </c>
      <c r="D187" s="1">
        <f>'PR-RAS'!E191</f>
        <v>92613.34</v>
      </c>
      <c r="E187" s="1">
        <v>0</v>
      </c>
      <c r="F187" s="1">
        <v>0</v>
      </c>
      <c r="G187" s="2">
        <f t="shared" si="0"/>
        <v>46822.836479999998</v>
      </c>
      <c r="H187" s="2">
        <f t="shared" si="1"/>
        <v>0.33999999999650754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38412</v>
      </c>
      <c r="D188" s="1">
        <f>'PR-RAS'!E192</f>
        <v>38970.269999999997</v>
      </c>
      <c r="E188" s="1">
        <v>0</v>
      </c>
      <c r="F188" s="1">
        <v>0</v>
      </c>
      <c r="G188" s="2">
        <f t="shared" si="0"/>
        <v>21757.92498</v>
      </c>
      <c r="H188" s="2">
        <f t="shared" si="1"/>
        <v>0.26999999999679858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37866</v>
      </c>
      <c r="E190" s="1">
        <v>0</v>
      </c>
      <c r="F190" s="1">
        <v>0</v>
      </c>
      <c r="G190" s="2">
        <f t="shared" si="0"/>
        <v>14313.348</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318243</v>
      </c>
      <c r="D191" s="1">
        <f>'PR-RAS'!E195</f>
        <v>301661.73</v>
      </c>
      <c r="E191" s="1">
        <v>0</v>
      </c>
      <c r="F191" s="1">
        <v>0</v>
      </c>
      <c r="G191" s="2">
        <f t="shared" si="0"/>
        <v>175097.6274</v>
      </c>
      <c r="H191" s="2">
        <f t="shared" si="1"/>
        <v>0.27000000001862645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262249</v>
      </c>
      <c r="D192" s="1">
        <f>'PR-RAS'!E196</f>
        <v>368202.89</v>
      </c>
      <c r="E192" s="1">
        <v>0</v>
      </c>
      <c r="F192" s="1">
        <v>0</v>
      </c>
      <c r="G192" s="2">
        <f t="shared" si="0"/>
        <v>190743.06298000002</v>
      </c>
      <c r="H192" s="2">
        <f t="shared" si="1"/>
        <v>0.10999999998603016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150171</v>
      </c>
      <c r="D198" s="1">
        <f>'PR-RAS'!E202</f>
        <v>97980.28</v>
      </c>
      <c r="E198" s="1">
        <v>0</v>
      </c>
      <c r="F198" s="1">
        <v>0</v>
      </c>
      <c r="G198" s="2">
        <f t="shared" si="0"/>
        <v>68187.917320000008</v>
      </c>
      <c r="H198" s="2">
        <f t="shared" si="1"/>
        <v>0.27999999999883585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150171</v>
      </c>
      <c r="D200" s="1">
        <f>'PR-RAS'!E204</f>
        <v>97980.28</v>
      </c>
      <c r="E200" s="1">
        <v>0</v>
      </c>
      <c r="F200" s="1">
        <v>0</v>
      </c>
      <c r="G200" s="2">
        <f t="shared" si="0"/>
        <v>68880.180439999996</v>
      </c>
      <c r="H200" s="2">
        <f t="shared" si="1"/>
        <v>0.27999999999883585</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112078</v>
      </c>
      <c r="D206" s="1">
        <f>'PR-RAS'!E210</f>
        <v>270222.61</v>
      </c>
      <c r="E206" s="1">
        <v>0</v>
      </c>
      <c r="F206" s="1">
        <v>0</v>
      </c>
      <c r="G206" s="2">
        <f t="shared" si="0"/>
        <v>133767.26009999998</v>
      </c>
      <c r="H206" s="2">
        <f t="shared" si="1"/>
        <v>0.39000000001396984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38190</v>
      </c>
      <c r="D207" s="1">
        <f>'PR-RAS'!E211</f>
        <v>44590.41</v>
      </c>
      <c r="E207" s="1">
        <v>0</v>
      </c>
      <c r="F207" s="1">
        <v>0</v>
      </c>
      <c r="G207" s="2">
        <f t="shared" si="0"/>
        <v>26238.388920000001</v>
      </c>
      <c r="H207" s="2">
        <f t="shared" si="1"/>
        <v>0.41000000000349246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4105</v>
      </c>
      <c r="D208" s="1">
        <f>'PR-RAS'!E212</f>
        <v>0</v>
      </c>
      <c r="E208" s="1">
        <v>0</v>
      </c>
      <c r="F208" s="1">
        <v>0</v>
      </c>
      <c r="G208" s="2">
        <f t="shared" si="0"/>
        <v>849.73500000000001</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3966</v>
      </c>
      <c r="D209" s="1">
        <f>'PR-RAS'!E213</f>
        <v>218253.2</v>
      </c>
      <c r="E209" s="1">
        <v>0</v>
      </c>
      <c r="F209" s="1">
        <v>0</v>
      </c>
      <c r="G209" s="2">
        <f t="shared" si="0"/>
        <v>91618.2592</v>
      </c>
      <c r="H209" s="2">
        <f t="shared" si="1"/>
        <v>0.20000000001164153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65817</v>
      </c>
      <c r="D210" s="1">
        <f>'PR-RAS'!E214</f>
        <v>7379</v>
      </c>
      <c r="E210" s="1">
        <v>0</v>
      </c>
      <c r="F210" s="1">
        <v>0</v>
      </c>
      <c r="G210" s="2">
        <f t="shared" si="0"/>
        <v>16840.174999999999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1452807</v>
      </c>
      <c r="D211" s="1">
        <f>'PR-RAS'!E215</f>
        <v>1417168.8499999999</v>
      </c>
      <c r="E211" s="1">
        <v>0</v>
      </c>
      <c r="F211" s="1">
        <v>0</v>
      </c>
      <c r="G211" s="2">
        <f t="shared" si="0"/>
        <v>900300.38699999976</v>
      </c>
      <c r="H211" s="2">
        <f t="shared" si="1"/>
        <v>0.15000000013969839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1452807</v>
      </c>
      <c r="D215" s="1">
        <f>'PR-RAS'!E219</f>
        <v>1417168.8499999999</v>
      </c>
      <c r="E215" s="1">
        <v>0</v>
      </c>
      <c r="F215" s="1">
        <v>0</v>
      </c>
      <c r="G215" s="2">
        <f t="shared" si="0"/>
        <v>917448.96579999977</v>
      </c>
      <c r="H215" s="2">
        <f t="shared" si="1"/>
        <v>0.15000000013969839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1396388</v>
      </c>
      <c r="D217" s="1">
        <f>'PR-RAS'!E221</f>
        <v>1387984.93</v>
      </c>
      <c r="E217" s="1">
        <v>0</v>
      </c>
      <c r="F217" s="1">
        <v>0</v>
      </c>
      <c r="G217" s="2">
        <f t="shared" si="0"/>
        <v>901229.29775999999</v>
      </c>
      <c r="H217" s="2">
        <f t="shared" si="1"/>
        <v>7.000000006519258E-2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56419</v>
      </c>
      <c r="D218" s="1">
        <f>'PR-RAS'!E222</f>
        <v>29183.919999999998</v>
      </c>
      <c r="E218" s="1">
        <v>0</v>
      </c>
      <c r="F218" s="1">
        <v>0</v>
      </c>
      <c r="G218" s="2">
        <f t="shared" si="0"/>
        <v>24908.744279999999</v>
      </c>
      <c r="H218" s="2">
        <f t="shared" si="1"/>
        <v>8.000000000174623E-2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5580458</v>
      </c>
      <c r="D220" s="1">
        <f>'PR-RAS'!E224</f>
        <v>7623808.0800000001</v>
      </c>
      <c r="E220" s="1">
        <v>0</v>
      </c>
      <c r="F220" s="1">
        <v>0</v>
      </c>
      <c r="G220" s="2">
        <f t="shared" si="0"/>
        <v>4561348.2410399998</v>
      </c>
      <c r="H220" s="2">
        <f t="shared" si="1"/>
        <v>8.0000000074505806E-2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110555</v>
      </c>
      <c r="D221" s="1">
        <f>'PR-RAS'!E225</f>
        <v>676276.65</v>
      </c>
      <c r="E221" s="1">
        <v>0</v>
      </c>
      <c r="F221" s="1">
        <v>0</v>
      </c>
      <c r="G221" s="2">
        <f t="shared" si="0"/>
        <v>321883.826</v>
      </c>
      <c r="H221" s="2">
        <f t="shared" si="1"/>
        <v>0.34999999997671694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110555</v>
      </c>
      <c r="D222" s="1">
        <f>'PR-RAS'!E226</f>
        <v>676276.65</v>
      </c>
      <c r="E222" s="1">
        <v>0</v>
      </c>
      <c r="F222" s="1">
        <v>0</v>
      </c>
      <c r="G222" s="2">
        <f t="shared" si="0"/>
        <v>323346.93430000002</v>
      </c>
      <c r="H222" s="2">
        <f t="shared" si="1"/>
        <v>0.34999999997671694</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129712</v>
      </c>
      <c r="D227" s="1">
        <f>'PR-RAS'!E231</f>
        <v>0</v>
      </c>
      <c r="E227" s="1">
        <v>0</v>
      </c>
      <c r="F227" s="1">
        <v>0</v>
      </c>
      <c r="G227" s="2">
        <f t="shared" si="0"/>
        <v>29314.912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129712</v>
      </c>
      <c r="D229" s="1">
        <f>'PR-RAS'!E233</f>
        <v>0</v>
      </c>
      <c r="E229" s="1">
        <v>0</v>
      </c>
      <c r="F229" s="1">
        <v>0</v>
      </c>
      <c r="G229" s="2">
        <f t="shared" si="0"/>
        <v>29574.335999999999</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5123781</v>
      </c>
      <c r="D236" s="1">
        <f>'PR-RAS'!E240</f>
        <v>6327861.6299999999</v>
      </c>
      <c r="E236" s="1">
        <v>0</v>
      </c>
      <c r="F236" s="1">
        <v>0</v>
      </c>
      <c r="G236" s="2">
        <f t="shared" si="0"/>
        <v>4178183.5010999991</v>
      </c>
      <c r="H236" s="2">
        <f t="shared" si="1"/>
        <v>0.37000000011175871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5040169</v>
      </c>
      <c r="D237" s="1">
        <f>'PR-RAS'!E241</f>
        <v>6185928.9699999997</v>
      </c>
      <c r="E237" s="1">
        <v>0</v>
      </c>
      <c r="F237" s="1">
        <v>0</v>
      </c>
      <c r="G237" s="2">
        <f t="shared" si="0"/>
        <v>4109238.3578399993</v>
      </c>
      <c r="H237" s="2">
        <f t="shared" si="1"/>
        <v>3.0000000260770321E-2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83612</v>
      </c>
      <c r="D238" s="1">
        <f>'PR-RAS'!E242</f>
        <v>141932.66</v>
      </c>
      <c r="E238" s="1">
        <v>0</v>
      </c>
      <c r="F238" s="1">
        <v>0</v>
      </c>
      <c r="G238" s="2">
        <f t="shared" si="0"/>
        <v>87092.124840000004</v>
      </c>
      <c r="H238" s="2">
        <f t="shared" si="1"/>
        <v>0.33999999999650754</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216410</v>
      </c>
      <c r="D240" s="1">
        <f>'PR-RAS'!E244</f>
        <v>619669.80000000005</v>
      </c>
      <c r="E240" s="1">
        <v>0</v>
      </c>
      <c r="F240" s="1">
        <v>0</v>
      </c>
      <c r="G240" s="2">
        <f t="shared" si="0"/>
        <v>347924.1544</v>
      </c>
      <c r="H240" s="2">
        <f t="shared" si="1"/>
        <v>0.19999999995343387</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216410</v>
      </c>
      <c r="D241" s="1">
        <f>'PR-RAS'!E245</f>
        <v>619669.80000000005</v>
      </c>
      <c r="E241" s="1">
        <v>0</v>
      </c>
      <c r="F241" s="1">
        <v>0</v>
      </c>
      <c r="G241" s="2">
        <f t="shared" si="0"/>
        <v>349379.90399999998</v>
      </c>
      <c r="H241" s="2">
        <f t="shared" si="1"/>
        <v>0.19999999995343387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1014523</v>
      </c>
      <c r="D248" s="1">
        <f>'PR-RAS'!E252</f>
        <v>1207345.5499999998</v>
      </c>
      <c r="E248" s="1">
        <v>0</v>
      </c>
      <c r="F248" s="1">
        <v>0</v>
      </c>
      <c r="G248" s="2">
        <f t="shared" si="0"/>
        <v>847015.88269999984</v>
      </c>
      <c r="H248" s="2">
        <f t="shared" si="1"/>
        <v>0.45000000018626451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1014523</v>
      </c>
      <c r="D255" s="1">
        <f>'PR-RAS'!E259</f>
        <v>1207345.5499999998</v>
      </c>
      <c r="E255" s="1">
        <v>0</v>
      </c>
      <c r="F255" s="1">
        <v>0</v>
      </c>
      <c r="G255" s="2">
        <f t="shared" si="0"/>
        <v>871020.38139999995</v>
      </c>
      <c r="H255" s="2">
        <f t="shared" si="1"/>
        <v>0.45000000018626451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884322</v>
      </c>
      <c r="D256" s="1">
        <f>'PR-RAS'!E260</f>
        <v>1064917.8999999999</v>
      </c>
      <c r="E256" s="1">
        <v>0</v>
      </c>
      <c r="F256" s="1">
        <v>0</v>
      </c>
      <c r="G256" s="2">
        <f t="shared" si="0"/>
        <v>768610.23899999994</v>
      </c>
      <c r="H256" s="2">
        <f t="shared" si="1"/>
        <v>0.10000000009313226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130201</v>
      </c>
      <c r="D257" s="1">
        <f>'PR-RAS'!E261</f>
        <v>142427.65</v>
      </c>
      <c r="E257" s="1">
        <v>0</v>
      </c>
      <c r="F257" s="1">
        <v>0</v>
      </c>
      <c r="G257" s="2">
        <f t="shared" si="0"/>
        <v>106254.41280000001</v>
      </c>
      <c r="H257" s="2">
        <f t="shared" si="1"/>
        <v>0.35000000000582077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4905882</v>
      </c>
      <c r="D259" s="1">
        <f>'PR-RAS'!E263</f>
        <v>6283662.21</v>
      </c>
      <c r="E259" s="1">
        <v>0</v>
      </c>
      <c r="F259" s="1">
        <v>0</v>
      </c>
      <c r="G259" s="2">
        <f t="shared" si="0"/>
        <v>4508087.2563600009</v>
      </c>
      <c r="H259" s="2">
        <f t="shared" si="1"/>
        <v>0.2099999999627471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3433605</v>
      </c>
      <c r="D260" s="1">
        <f>'PR-RAS'!E264</f>
        <v>5212500.66</v>
      </c>
      <c r="E260" s="1">
        <v>0</v>
      </c>
      <c r="F260" s="1">
        <v>0</v>
      </c>
      <c r="G260" s="2">
        <f t="shared" si="0"/>
        <v>3589379.03688</v>
      </c>
      <c r="H260" s="2">
        <f t="shared" si="1"/>
        <v>0.33999999985098839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3012686</v>
      </c>
      <c r="D261" s="1">
        <f>'PR-RAS'!E265</f>
        <v>4291109.33</v>
      </c>
      <c r="E261" s="1">
        <v>0</v>
      </c>
      <c r="F261" s="1">
        <v>0</v>
      </c>
      <c r="G261" s="2">
        <f t="shared" si="0"/>
        <v>3014675.2116</v>
      </c>
      <c r="H261" s="2">
        <f t="shared" si="1"/>
        <v>0.33000000007450581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102075</v>
      </c>
      <c r="D262" s="1">
        <f>'PR-RAS'!E266</f>
        <v>38815</v>
      </c>
      <c r="E262" s="1">
        <v>0</v>
      </c>
      <c r="F262" s="1">
        <v>0</v>
      </c>
      <c r="G262" s="2">
        <f t="shared" si="0"/>
        <v>46903.005000000005</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318844</v>
      </c>
      <c r="D263" s="1">
        <f>'PR-RAS'!E267</f>
        <v>882576.33</v>
      </c>
      <c r="E263" s="1">
        <v>0</v>
      </c>
      <c r="F263" s="1">
        <v>0</v>
      </c>
      <c r="G263" s="2">
        <f t="shared" si="0"/>
        <v>546007.12491999997</v>
      </c>
      <c r="H263" s="2">
        <f t="shared" si="1"/>
        <v>0.32999999995809048</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783440</v>
      </c>
      <c r="D264" s="1">
        <f>'PR-RAS'!E268</f>
        <v>664801.55000000005</v>
      </c>
      <c r="E264" s="1">
        <v>0</v>
      </c>
      <c r="F264" s="1">
        <v>0</v>
      </c>
      <c r="G264" s="2">
        <f t="shared" si="0"/>
        <v>555730.33530000004</v>
      </c>
      <c r="H264" s="2">
        <f t="shared" si="1"/>
        <v>0.44999999995343387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783440</v>
      </c>
      <c r="D265" s="1">
        <f>'PR-RAS'!E269</f>
        <v>664801.55000000005</v>
      </c>
      <c r="E265" s="1">
        <v>0</v>
      </c>
      <c r="F265" s="1">
        <v>0</v>
      </c>
      <c r="G265" s="2">
        <f t="shared" ref="G265:G521" si="8">(B265/1000)*(C265*1+D265*2)</f>
        <v>557843.37840000005</v>
      </c>
      <c r="H265" s="2">
        <f t="shared" ref="H265:H521" si="9">ABS(C265-ROUND(C265,0))+ABS(D265-ROUND(D265,0))</f>
        <v>0.44999999995343387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119</v>
      </c>
      <c r="D269" s="1">
        <f>'PR-RAS'!E273</f>
        <v>0</v>
      </c>
      <c r="E269" s="1">
        <v>0</v>
      </c>
      <c r="F269" s="1">
        <v>0</v>
      </c>
      <c r="G269" s="2">
        <f t="shared" si="8"/>
        <v>31.892000000000003</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119</v>
      </c>
      <c r="D270" s="1">
        <f>'PR-RAS'!E274</f>
        <v>0</v>
      </c>
      <c r="E270" s="1">
        <v>0</v>
      </c>
      <c r="F270" s="1">
        <v>0</v>
      </c>
      <c r="G270" s="2">
        <f t="shared" si="8"/>
        <v>32.011000000000003</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688718</v>
      </c>
      <c r="D275" s="1">
        <f>'PR-RAS'!E279</f>
        <v>406360</v>
      </c>
      <c r="E275" s="1">
        <v>0</v>
      </c>
      <c r="F275" s="1">
        <v>0</v>
      </c>
      <c r="G275" s="2">
        <f t="shared" si="8"/>
        <v>411394.01200000005</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688718</v>
      </c>
      <c r="D276" s="1">
        <f>'PR-RAS'!E280</f>
        <v>406360</v>
      </c>
      <c r="E276" s="1">
        <v>0</v>
      </c>
      <c r="F276" s="1">
        <v>0</v>
      </c>
      <c r="G276" s="2">
        <f t="shared" si="8"/>
        <v>412895.45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25111105</v>
      </c>
      <c r="D285" s="1">
        <f>'PR-RAS'!E289</f>
        <v>31404596.470000003</v>
      </c>
      <c r="E285" s="1">
        <v>0</v>
      </c>
      <c r="F285" s="1">
        <v>0</v>
      </c>
      <c r="G285" s="2">
        <f t="shared" si="8"/>
        <v>24969364.614959996</v>
      </c>
      <c r="H285" s="2">
        <f t="shared" si="9"/>
        <v>0.4700000025331974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15259583</v>
      </c>
      <c r="D286" s="1">
        <f>'PR-RAS'!E290</f>
        <v>4234137.6900000013</v>
      </c>
      <c r="E286" s="1">
        <v>0</v>
      </c>
      <c r="F286" s="1">
        <v>0</v>
      </c>
      <c r="G286" s="2">
        <f t="shared" si="8"/>
        <v>6762439.6382999998</v>
      </c>
      <c r="H286" s="2">
        <f t="shared" si="9"/>
        <v>0.30999999865889549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1000000</v>
      </c>
      <c r="D288" s="1">
        <f>'PR-RAS'!E292</f>
        <v>1387191.87</v>
      </c>
      <c r="E288" s="1">
        <v>0</v>
      </c>
      <c r="F288" s="1">
        <v>0</v>
      </c>
      <c r="G288" s="2">
        <f t="shared" si="8"/>
        <v>1083248.13338</v>
      </c>
      <c r="H288" s="2">
        <f t="shared" si="9"/>
        <v>0.12999999988824129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1768354</v>
      </c>
      <c r="D290" s="1">
        <f>'PR-RAS'!E294</f>
        <v>1003849.12</v>
      </c>
      <c r="E290" s="1">
        <v>0</v>
      </c>
      <c r="F290" s="1">
        <v>0</v>
      </c>
      <c r="G290" s="2">
        <f t="shared" si="8"/>
        <v>1091279.09736</v>
      </c>
      <c r="H290" s="2">
        <f t="shared" si="9"/>
        <v>0.11999999999534339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25070</v>
      </c>
      <c r="D291" s="1">
        <f>'PR-RAS'!E295</f>
        <v>17900</v>
      </c>
      <c r="E291" s="1">
        <v>0</v>
      </c>
      <c r="F291" s="1">
        <v>0</v>
      </c>
      <c r="G291" s="2">
        <f t="shared" si="8"/>
        <v>17652.3</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5337021</v>
      </c>
      <c r="D293" s="1">
        <f>'PR-RAS'!E298</f>
        <v>11391443.09</v>
      </c>
      <c r="E293" s="1">
        <v>0</v>
      </c>
      <c r="F293" s="1">
        <v>0</v>
      </c>
      <c r="G293" s="2">
        <f t="shared" si="8"/>
        <v>8211012.8965599993</v>
      </c>
      <c r="H293" s="2">
        <f t="shared" si="9"/>
        <v>8.9999999850988388E-2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5282095</v>
      </c>
      <c r="D294" s="1">
        <f>'PR-RAS'!E299</f>
        <v>11351813.689999999</v>
      </c>
      <c r="E294" s="1">
        <v>0</v>
      </c>
      <c r="F294" s="1">
        <v>0</v>
      </c>
      <c r="G294" s="2">
        <f t="shared" si="8"/>
        <v>8199816.6573399995</v>
      </c>
      <c r="H294" s="2">
        <f t="shared" si="9"/>
        <v>0.31000000052154064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5282095</v>
      </c>
      <c r="D295" s="1">
        <f>'PR-RAS'!E300</f>
        <v>11351813.689999999</v>
      </c>
      <c r="E295" s="1">
        <v>0</v>
      </c>
      <c r="F295" s="1">
        <v>0</v>
      </c>
      <c r="G295" s="2">
        <f t="shared" si="8"/>
        <v>8227802.3797199996</v>
      </c>
      <c r="H295" s="2">
        <f t="shared" si="9"/>
        <v>0.31000000052154064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5282095</v>
      </c>
      <c r="D296" s="1">
        <f>'PR-RAS'!E301</f>
        <v>11351813.689999999</v>
      </c>
      <c r="E296" s="1">
        <v>0</v>
      </c>
      <c r="F296" s="1">
        <v>0</v>
      </c>
      <c r="G296" s="2">
        <f t="shared" si="8"/>
        <v>8255788.1020999989</v>
      </c>
      <c r="H296" s="2">
        <f t="shared" si="9"/>
        <v>0.31000000052154064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54926</v>
      </c>
      <c r="D306" s="1">
        <f>'PR-RAS'!E311</f>
        <v>39629.4</v>
      </c>
      <c r="E306" s="1">
        <v>0</v>
      </c>
      <c r="F306" s="1">
        <v>0</v>
      </c>
      <c r="G306" s="2">
        <f t="shared" si="8"/>
        <v>40926.363999999994</v>
      </c>
      <c r="H306" s="2">
        <f t="shared" si="9"/>
        <v>0.40000000000145519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54926</v>
      </c>
      <c r="D307" s="1">
        <f>'PR-RAS'!E312</f>
        <v>39629.4</v>
      </c>
      <c r="E307" s="1">
        <v>0</v>
      </c>
      <c r="F307" s="1">
        <v>0</v>
      </c>
      <c r="G307" s="2">
        <f t="shared" si="8"/>
        <v>41060.548799999997</v>
      </c>
      <c r="H307" s="2">
        <f t="shared" si="9"/>
        <v>0.40000000000145519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54926</v>
      </c>
      <c r="D308" s="1">
        <f>'PR-RAS'!E313</f>
        <v>39629.4</v>
      </c>
      <c r="E308" s="1">
        <v>0</v>
      </c>
      <c r="F308" s="1">
        <v>0</v>
      </c>
      <c r="G308" s="2">
        <f t="shared" si="8"/>
        <v>41194.733599999992</v>
      </c>
      <c r="H308" s="2">
        <f t="shared" si="9"/>
        <v>0.40000000000145519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15224886</v>
      </c>
      <c r="D345" s="1">
        <f>'PR-RAS'!E350</f>
        <v>15641574.920000002</v>
      </c>
      <c r="E345" s="1">
        <v>0</v>
      </c>
      <c r="F345" s="1">
        <v>0</v>
      </c>
      <c r="G345" s="2">
        <f t="shared" si="8"/>
        <v>15998764.32896</v>
      </c>
      <c r="H345" s="2">
        <f t="shared" si="9"/>
        <v>7.9999998211860657E-2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497620</v>
      </c>
      <c r="D346" s="1">
        <f>'PR-RAS'!E351</f>
        <v>952080.05</v>
      </c>
      <c r="E346" s="1">
        <v>0</v>
      </c>
      <c r="F346" s="1">
        <v>0</v>
      </c>
      <c r="G346" s="2">
        <f t="shared" si="8"/>
        <v>828614.13449999993</v>
      </c>
      <c r="H346" s="2">
        <f t="shared" si="9"/>
        <v>5.0000000046566129E-2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405766</v>
      </c>
      <c r="D347" s="1">
        <f>'PR-RAS'!E352</f>
        <v>952080.05</v>
      </c>
      <c r="E347" s="1">
        <v>0</v>
      </c>
      <c r="F347" s="1">
        <v>0</v>
      </c>
      <c r="G347" s="2">
        <f t="shared" si="8"/>
        <v>799234.43059999996</v>
      </c>
      <c r="H347" s="2">
        <f t="shared" si="9"/>
        <v>5.0000000046566129E-2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405766</v>
      </c>
      <c r="D348" s="1">
        <f>'PR-RAS'!E353</f>
        <v>952080.05</v>
      </c>
      <c r="E348" s="1">
        <v>0</v>
      </c>
      <c r="F348" s="1">
        <v>0</v>
      </c>
      <c r="G348" s="2">
        <f t="shared" si="8"/>
        <v>801544.3567</v>
      </c>
      <c r="H348" s="2">
        <f t="shared" si="9"/>
        <v>5.0000000046566129E-2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91854</v>
      </c>
      <c r="D351" s="1">
        <f>'PR-RAS'!E356</f>
        <v>0</v>
      </c>
      <c r="E351" s="1">
        <v>0</v>
      </c>
      <c r="F351" s="1">
        <v>0</v>
      </c>
      <c r="G351" s="2">
        <f t="shared" si="8"/>
        <v>32148.899999999998</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91854</v>
      </c>
      <c r="D355" s="1">
        <f>'PR-RAS'!E360</f>
        <v>0</v>
      </c>
      <c r="E355" s="1">
        <v>0</v>
      </c>
      <c r="F355" s="1">
        <v>0</v>
      </c>
      <c r="G355" s="2">
        <f t="shared" si="8"/>
        <v>32516.315999999999</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14727266</v>
      </c>
      <c r="D358" s="1">
        <f>'PR-RAS'!E363</f>
        <v>14689494.870000001</v>
      </c>
      <c r="E358" s="1">
        <v>0</v>
      </c>
      <c r="F358" s="1">
        <v>0</v>
      </c>
      <c r="G358" s="2">
        <f t="shared" si="8"/>
        <v>15745933.299179999</v>
      </c>
      <c r="H358" s="2">
        <f t="shared" si="9"/>
        <v>0.12999999895691872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14088994</v>
      </c>
      <c r="D359" s="1">
        <f>'PR-RAS'!E364</f>
        <v>13682393.710000001</v>
      </c>
      <c r="E359" s="1">
        <v>0</v>
      </c>
      <c r="F359" s="1">
        <v>0</v>
      </c>
      <c r="G359" s="2">
        <f t="shared" si="8"/>
        <v>14840453.748360001</v>
      </c>
      <c r="H359" s="2">
        <f t="shared" si="9"/>
        <v>0.28999999910593033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2078922</v>
      </c>
      <c r="D361" s="1">
        <f>'PR-RAS'!E366</f>
        <v>868183.7</v>
      </c>
      <c r="E361" s="1">
        <v>0</v>
      </c>
      <c r="F361" s="1">
        <v>0</v>
      </c>
      <c r="G361" s="2">
        <f t="shared" si="8"/>
        <v>1373504.1839999999</v>
      </c>
      <c r="H361" s="2">
        <f t="shared" si="9"/>
        <v>0.30000000004656613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9951476</v>
      </c>
      <c r="D362" s="1">
        <f>'PR-RAS'!E367</f>
        <v>3011832.83</v>
      </c>
      <c r="E362" s="1">
        <v>0</v>
      </c>
      <c r="F362" s="1">
        <v>0</v>
      </c>
      <c r="G362" s="2">
        <f t="shared" si="8"/>
        <v>5767026.1392599996</v>
      </c>
      <c r="H362" s="2">
        <f t="shared" si="9"/>
        <v>0.16999999992549419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2058596</v>
      </c>
      <c r="D363" s="1">
        <f>'PR-RAS'!E368</f>
        <v>9802377.1799999997</v>
      </c>
      <c r="E363" s="1">
        <v>0</v>
      </c>
      <c r="F363" s="1">
        <v>0</v>
      </c>
      <c r="G363" s="2">
        <f t="shared" si="8"/>
        <v>7842132.8303199997</v>
      </c>
      <c r="H363" s="2">
        <f t="shared" si="9"/>
        <v>0.17999999970197678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495259</v>
      </c>
      <c r="D364" s="1">
        <f>'PR-RAS'!E369</f>
        <v>685663.66</v>
      </c>
      <c r="E364" s="1">
        <v>0</v>
      </c>
      <c r="F364" s="1">
        <v>0</v>
      </c>
      <c r="G364" s="2">
        <f t="shared" si="8"/>
        <v>677570.83415999997</v>
      </c>
      <c r="H364" s="2">
        <f t="shared" si="9"/>
        <v>0.33999999996740371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27967</v>
      </c>
      <c r="D365" s="1">
        <f>'PR-RAS'!E370</f>
        <v>14618.87</v>
      </c>
      <c r="E365" s="1">
        <v>0</v>
      </c>
      <c r="F365" s="1">
        <v>0</v>
      </c>
      <c r="G365" s="2">
        <f t="shared" si="8"/>
        <v>20822.52536</v>
      </c>
      <c r="H365" s="2">
        <f t="shared" si="9"/>
        <v>0.12999999999919964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10046</v>
      </c>
      <c r="D366" s="1">
        <f>'PR-RAS'!E371</f>
        <v>19496.66</v>
      </c>
      <c r="E366" s="1">
        <v>0</v>
      </c>
      <c r="F366" s="1">
        <v>0</v>
      </c>
      <c r="G366" s="2">
        <f t="shared" si="8"/>
        <v>17899.3518</v>
      </c>
      <c r="H366" s="2">
        <f t="shared" si="9"/>
        <v>0.34000000000014552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457246</v>
      </c>
      <c r="D371" s="1">
        <f>'PR-RAS'!E376</f>
        <v>651548.13</v>
      </c>
      <c r="E371" s="1">
        <v>0</v>
      </c>
      <c r="F371" s="1">
        <v>0</v>
      </c>
      <c r="G371" s="2">
        <f t="shared" si="8"/>
        <v>651326.63619999995</v>
      </c>
      <c r="H371" s="2">
        <f t="shared" si="9"/>
        <v>0.13000000000465661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60000</v>
      </c>
      <c r="D378" s="1">
        <f>'PR-RAS'!E383</f>
        <v>79125</v>
      </c>
      <c r="E378" s="1">
        <v>0</v>
      </c>
      <c r="F378" s="1">
        <v>0</v>
      </c>
      <c r="G378" s="2">
        <f t="shared" si="8"/>
        <v>82280.25</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60000</v>
      </c>
      <c r="D380" s="1">
        <f>'PR-RAS'!E385</f>
        <v>79125</v>
      </c>
      <c r="E380" s="1">
        <v>0</v>
      </c>
      <c r="F380" s="1">
        <v>0</v>
      </c>
      <c r="G380" s="2">
        <f t="shared" si="8"/>
        <v>82716.75</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22134</v>
      </c>
      <c r="D383" s="1">
        <f>'PR-RAS'!E388</f>
        <v>0</v>
      </c>
      <c r="E383" s="1">
        <v>0</v>
      </c>
      <c r="F383" s="1">
        <v>0</v>
      </c>
      <c r="G383" s="2">
        <f t="shared" si="8"/>
        <v>8455.1880000000001</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22134</v>
      </c>
      <c r="D384" s="1">
        <f>'PR-RAS'!E389</f>
        <v>0</v>
      </c>
      <c r="E384" s="1">
        <v>0</v>
      </c>
      <c r="F384" s="1">
        <v>0</v>
      </c>
      <c r="G384" s="2">
        <f t="shared" si="8"/>
        <v>8477.3220000000001</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60879</v>
      </c>
      <c r="D386" s="1">
        <f>'PR-RAS'!E391</f>
        <v>242312.5</v>
      </c>
      <c r="E386" s="1">
        <v>0</v>
      </c>
      <c r="F386" s="1">
        <v>0</v>
      </c>
      <c r="G386" s="2">
        <f t="shared" si="8"/>
        <v>210019.04</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18379</v>
      </c>
      <c r="D388" s="1">
        <f>'PR-RAS'!E393</f>
        <v>37187.5</v>
      </c>
      <c r="E388" s="1">
        <v>0</v>
      </c>
      <c r="F388" s="1">
        <v>0</v>
      </c>
      <c r="G388" s="2">
        <f t="shared" si="8"/>
        <v>35895.798000000003</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42500</v>
      </c>
      <c r="D389" s="1">
        <f>'PR-RAS'!E394</f>
        <v>205125</v>
      </c>
      <c r="E389" s="1">
        <v>0</v>
      </c>
      <c r="F389" s="1">
        <v>0</v>
      </c>
      <c r="G389" s="2">
        <f t="shared" si="8"/>
        <v>175667</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9887865</v>
      </c>
      <c r="D403" s="1">
        <f>'PR-RAS'!E408</f>
        <v>4250131.8300000019</v>
      </c>
      <c r="E403" s="1">
        <v>0</v>
      </c>
      <c r="F403" s="1">
        <v>0</v>
      </c>
      <c r="G403" s="2">
        <f t="shared" si="8"/>
        <v>7392027.7213200023</v>
      </c>
      <c r="H403" s="2">
        <f t="shared" si="9"/>
        <v>0.16999999806284904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17289617</v>
      </c>
      <c r="D405" s="1">
        <f>'PR-RAS'!E410</f>
        <v>12417898.82</v>
      </c>
      <c r="E405" s="1">
        <v>0</v>
      </c>
      <c r="F405" s="1">
        <v>0</v>
      </c>
      <c r="G405" s="2">
        <f t="shared" si="8"/>
        <v>17018667.514560003</v>
      </c>
      <c r="H405" s="2">
        <f t="shared" si="9"/>
        <v>0.17999999970197678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3166164</v>
      </c>
      <c r="D406" s="1">
        <f>'PR-RAS'!E411</f>
        <v>3629562.17</v>
      </c>
      <c r="E406" s="1">
        <v>0</v>
      </c>
      <c r="F406" s="1">
        <v>0</v>
      </c>
      <c r="G406" s="2">
        <f t="shared" si="8"/>
        <v>4222241.7777000004</v>
      </c>
      <c r="H406" s="2">
        <f t="shared" si="9"/>
        <v>0.16999999992549419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45707709</v>
      </c>
      <c r="D407" s="1">
        <f>'PR-RAS'!E412</f>
        <v>47030177.25</v>
      </c>
      <c r="E407" s="1">
        <v>0</v>
      </c>
      <c r="F407" s="1">
        <v>0</v>
      </c>
      <c r="G407" s="2">
        <f t="shared" si="8"/>
        <v>56745833.781000003</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40335991</v>
      </c>
      <c r="D408" s="1">
        <f>'PR-RAS'!E413</f>
        <v>47046171.390000001</v>
      </c>
      <c r="E408" s="1">
        <v>0</v>
      </c>
      <c r="F408" s="1">
        <v>0</v>
      </c>
      <c r="G408" s="2">
        <f t="shared" si="8"/>
        <v>54712331.848459996</v>
      </c>
      <c r="H408" s="2">
        <f t="shared" si="9"/>
        <v>0.39000000059604645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5371718</v>
      </c>
      <c r="D409" s="1">
        <f>'PR-RAS'!E414</f>
        <v>0</v>
      </c>
      <c r="E409" s="1">
        <v>0</v>
      </c>
      <c r="F409" s="1">
        <v>0</v>
      </c>
      <c r="G409" s="2">
        <f t="shared" si="8"/>
        <v>2191660.9439999997</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15994.140000000596</v>
      </c>
      <c r="E410" s="1">
        <v>0</v>
      </c>
      <c r="F410" s="1">
        <v>0</v>
      </c>
      <c r="G410" s="2">
        <f t="shared" si="8"/>
        <v>13083.206520000487</v>
      </c>
      <c r="H410" s="2">
        <f t="shared" si="9"/>
        <v>0.14000000059604645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16289617</v>
      </c>
      <c r="D412" s="1">
        <f>'PR-RAS'!E417</f>
        <v>11030706.949999999</v>
      </c>
      <c r="E412" s="1">
        <v>0</v>
      </c>
      <c r="F412" s="1">
        <v>0</v>
      </c>
      <c r="G412" s="2">
        <f t="shared" si="8"/>
        <v>15762273.699899998</v>
      </c>
      <c r="H412" s="2">
        <f t="shared" si="9"/>
        <v>5.000000074505806E-2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4934518</v>
      </c>
      <c r="D413" s="1">
        <f>'PR-RAS'!E418</f>
        <v>4633411.29</v>
      </c>
      <c r="E413" s="1">
        <v>0</v>
      </c>
      <c r="F413" s="1">
        <v>0</v>
      </c>
      <c r="G413" s="2">
        <f t="shared" si="8"/>
        <v>5850952.3189599998</v>
      </c>
      <c r="H413" s="2">
        <f t="shared" si="9"/>
        <v>0.2900000000372529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2602454</v>
      </c>
      <c r="D414" s="1">
        <f>'PR-RAS'!E420</f>
        <v>5321990.93</v>
      </c>
      <c r="E414" s="1">
        <v>0</v>
      </c>
      <c r="F414" s="1">
        <v>0</v>
      </c>
      <c r="G414" s="2">
        <f t="shared" si="8"/>
        <v>5470778.0101799993</v>
      </c>
      <c r="H414" s="2">
        <f t="shared" si="9"/>
        <v>7.0000000298023224E-2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43144.800000000003</v>
      </c>
      <c r="E466" s="1">
        <v>0</v>
      </c>
      <c r="F466" s="1">
        <v>0</v>
      </c>
      <c r="G466" s="2">
        <f t="shared" si="8"/>
        <v>40124.664000000004</v>
      </c>
      <c r="H466" s="2">
        <f t="shared" si="9"/>
        <v>0.19999999999708962</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43144.800000000003</v>
      </c>
      <c r="E471" s="1">
        <v>0</v>
      </c>
      <c r="F471" s="1">
        <v>0</v>
      </c>
      <c r="G471" s="2">
        <f t="shared" si="8"/>
        <v>40556.112000000001</v>
      </c>
      <c r="H471" s="2">
        <f t="shared" si="9"/>
        <v>0.19999999999708962</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2602454</v>
      </c>
      <c r="D478" s="1">
        <f>'PR-RAS'!E484</f>
        <v>5278846.13</v>
      </c>
      <c r="E478" s="1">
        <v>0</v>
      </c>
      <c r="F478" s="1">
        <v>0</v>
      </c>
      <c r="G478" s="2">
        <f t="shared" si="8"/>
        <v>6277389.76602</v>
      </c>
      <c r="H478" s="2">
        <f t="shared" si="9"/>
        <v>0.12999999988824129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5000000</v>
      </c>
      <c r="E484" s="1">
        <v>0</v>
      </c>
      <c r="F484" s="1">
        <v>0</v>
      </c>
      <c r="G484" s="2">
        <f t="shared" si="8"/>
        <v>4830000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5000000</v>
      </c>
      <c r="E485" s="1">
        <v>0</v>
      </c>
      <c r="F485" s="1">
        <v>0</v>
      </c>
      <c r="G485" s="2">
        <f t="shared" si="8"/>
        <v>4840000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2000000</v>
      </c>
      <c r="D489" s="1">
        <f>'PR-RAS'!E495</f>
        <v>0</v>
      </c>
      <c r="E489" s="1">
        <v>0</v>
      </c>
      <c r="F489" s="1">
        <v>0</v>
      </c>
      <c r="G489" s="2">
        <f t="shared" si="8"/>
        <v>976000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2000000</v>
      </c>
      <c r="D490" s="1">
        <f>'PR-RAS'!E496</f>
        <v>0</v>
      </c>
      <c r="E490" s="1">
        <v>0</v>
      </c>
      <c r="F490" s="1">
        <v>0</v>
      </c>
      <c r="G490" s="2">
        <f t="shared" si="8"/>
        <v>978000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602454</v>
      </c>
      <c r="D501" s="1">
        <f>'PR-RAS'!E507</f>
        <v>278846.13</v>
      </c>
      <c r="E501" s="1">
        <v>0</v>
      </c>
      <c r="F501" s="1">
        <v>0</v>
      </c>
      <c r="G501" s="2">
        <f t="shared" si="8"/>
        <v>580073.13</v>
      </c>
      <c r="H501" s="2">
        <f t="shared" si="9"/>
        <v>0.13000000000465661</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602454</v>
      </c>
      <c r="D502" s="1">
        <f>'PR-RAS'!E508</f>
        <v>278846.13</v>
      </c>
      <c r="E502" s="1">
        <v>0</v>
      </c>
      <c r="F502" s="1">
        <v>0</v>
      </c>
      <c r="G502" s="2">
        <f t="shared" si="8"/>
        <v>581233.27625999996</v>
      </c>
      <c r="H502" s="2">
        <f t="shared" si="9"/>
        <v>0.13000000000465661</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6841900</v>
      </c>
      <c r="D522" s="1">
        <f>'PR-RAS'!E528</f>
        <v>4642014.2300000004</v>
      </c>
      <c r="E522" s="1">
        <v>0</v>
      </c>
      <c r="F522" s="1">
        <v>0</v>
      </c>
      <c r="G522" s="2">
        <f t="shared" ref="G522:G809" si="10">(B522/1000)*(C522*1+D522*2)</f>
        <v>8401608.7276600003</v>
      </c>
      <c r="H522" s="2">
        <f t="shared" ref="H522:H809" si="11">ABS(C522-ROUND(C522,0))+ABS(D522-ROUND(D522,0))</f>
        <v>0.23000000044703484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6841900</v>
      </c>
      <c r="D587" s="1">
        <f>'PR-RAS'!E593</f>
        <v>4642014.2300000004</v>
      </c>
      <c r="E587" s="1">
        <v>0</v>
      </c>
      <c r="F587" s="1">
        <v>0</v>
      </c>
      <c r="G587" s="2">
        <f t="shared" si="10"/>
        <v>9449794.0775600001</v>
      </c>
      <c r="H587" s="2">
        <f t="shared" si="11"/>
        <v>0.23000000044703484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6000000</v>
      </c>
      <c r="D593" s="1">
        <f>'PR-RAS'!E599</f>
        <v>4000000.04</v>
      </c>
      <c r="E593" s="1">
        <v>0</v>
      </c>
      <c r="F593" s="1">
        <v>0</v>
      </c>
      <c r="G593" s="2">
        <f t="shared" si="10"/>
        <v>8288000.0473599993</v>
      </c>
      <c r="H593" s="2">
        <f t="shared" si="11"/>
        <v>4.0000000037252903E-2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6000000</v>
      </c>
      <c r="D594" s="1">
        <f>'PR-RAS'!E600</f>
        <v>4000000.04</v>
      </c>
      <c r="E594" s="1">
        <v>0</v>
      </c>
      <c r="F594" s="1">
        <v>0</v>
      </c>
      <c r="G594" s="2">
        <f t="shared" si="10"/>
        <v>8302000.0474399999</v>
      </c>
      <c r="H594" s="2">
        <f t="shared" si="11"/>
        <v>4.0000000037252903E-2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41900</v>
      </c>
      <c r="D599" s="1">
        <f>'PR-RAS'!E605</f>
        <v>43399.91</v>
      </c>
      <c r="E599" s="1">
        <v>0</v>
      </c>
      <c r="F599" s="1">
        <v>0</v>
      </c>
      <c r="G599" s="2">
        <f t="shared" si="10"/>
        <v>76962.492360000004</v>
      </c>
      <c r="H599" s="2">
        <f t="shared" si="11"/>
        <v>8.999999999650754E-2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41900</v>
      </c>
      <c r="D602" s="1">
        <f>'PR-RAS'!E608</f>
        <v>43399.91</v>
      </c>
      <c r="E602" s="1">
        <v>0</v>
      </c>
      <c r="F602" s="1">
        <v>0</v>
      </c>
      <c r="G602" s="2">
        <f t="shared" si="10"/>
        <v>77348.591820000001</v>
      </c>
      <c r="H602" s="2">
        <f t="shared" si="11"/>
        <v>8.999999999650754E-2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800000</v>
      </c>
      <c r="D611" s="1">
        <f>'PR-RAS'!E617</f>
        <v>598614.28</v>
      </c>
      <c r="E611" s="1">
        <v>0</v>
      </c>
      <c r="F611" s="1">
        <v>0</v>
      </c>
      <c r="G611" s="2">
        <f t="shared" si="10"/>
        <v>1218309.4216</v>
      </c>
      <c r="H611" s="2">
        <f t="shared" si="11"/>
        <v>0.28000000002793968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800000</v>
      </c>
      <c r="D612" s="1">
        <f>'PR-RAS'!E618</f>
        <v>598614.28</v>
      </c>
      <c r="E612" s="1">
        <v>0</v>
      </c>
      <c r="F612" s="1">
        <v>0</v>
      </c>
      <c r="G612" s="2">
        <f t="shared" si="10"/>
        <v>1220306.65016</v>
      </c>
      <c r="H612" s="2">
        <f t="shared" si="11"/>
        <v>0.28000000002793968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679976.69999999925</v>
      </c>
      <c r="E629" s="1">
        <v>0</v>
      </c>
      <c r="F629" s="1">
        <v>0</v>
      </c>
      <c r="G629" s="2">
        <f t="shared" si="10"/>
        <v>854050.73519999906</v>
      </c>
      <c r="H629" s="2">
        <f t="shared" si="11"/>
        <v>0.30000000074505806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4239446</v>
      </c>
      <c r="D630" s="1">
        <f>'PR-RAS'!E636</f>
        <v>0</v>
      </c>
      <c r="E630" s="1">
        <v>0</v>
      </c>
      <c r="F630" s="1">
        <v>0</v>
      </c>
      <c r="G630" s="2">
        <f t="shared" si="10"/>
        <v>2666611.534</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10885866</v>
      </c>
      <c r="D631" s="1">
        <f>'PR-RAS'!E637</f>
        <v>6646419.3200000003</v>
      </c>
      <c r="E631" s="1">
        <v>0</v>
      </c>
      <c r="F631" s="1">
        <v>0</v>
      </c>
      <c r="G631" s="2">
        <f t="shared" si="10"/>
        <v>15232583.9232</v>
      </c>
      <c r="H631" s="2">
        <f t="shared" si="11"/>
        <v>0.32000000029802322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48310163</v>
      </c>
      <c r="D633" s="1">
        <f>'PR-RAS'!E639</f>
        <v>52352168.18</v>
      </c>
      <c r="E633" s="1">
        <v>0</v>
      </c>
      <c r="F633" s="1">
        <v>0</v>
      </c>
      <c r="G633" s="2">
        <f t="shared" si="10"/>
        <v>96705163.595520005</v>
      </c>
      <c r="H633" s="2">
        <f t="shared" si="11"/>
        <v>0.17999999970197678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47177891</v>
      </c>
      <c r="D634" s="1">
        <f>'PR-RAS'!E640</f>
        <v>51688185.620000005</v>
      </c>
      <c r="E634" s="1">
        <v>0</v>
      </c>
      <c r="F634" s="1">
        <v>0</v>
      </c>
      <c r="G634" s="2">
        <f t="shared" si="10"/>
        <v>95300847.997920007</v>
      </c>
      <c r="H634" s="2">
        <f t="shared" si="11"/>
        <v>0.37999999523162842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1132272</v>
      </c>
      <c r="D635" s="1">
        <f>'PR-RAS'!E641</f>
        <v>663982.55999999493</v>
      </c>
      <c r="E635" s="1">
        <v>0</v>
      </c>
      <c r="F635" s="1">
        <v>0</v>
      </c>
      <c r="G635" s="2">
        <f t="shared" si="10"/>
        <v>1559790.3340799937</v>
      </c>
      <c r="H635" s="2">
        <f t="shared" si="11"/>
        <v>0.44000000506639481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5403751</v>
      </c>
      <c r="D638" s="1">
        <f>'PR-RAS'!E644</f>
        <v>4384287.629999999</v>
      </c>
      <c r="E638" s="1">
        <v>0</v>
      </c>
      <c r="F638" s="1">
        <v>0</v>
      </c>
      <c r="G638" s="2">
        <f t="shared" si="10"/>
        <v>9027771.8276199996</v>
      </c>
      <c r="H638" s="2">
        <f t="shared" si="11"/>
        <v>0.37000000104308128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4271479</v>
      </c>
      <c r="D640" s="1">
        <f>'PR-RAS'!E646</f>
        <v>3720305.070000004</v>
      </c>
      <c r="E640" s="1">
        <v>0</v>
      </c>
      <c r="F640" s="1">
        <v>0</v>
      </c>
      <c r="G640" s="2">
        <f t="shared" si="10"/>
        <v>7484024.9604600053</v>
      </c>
      <c r="H640" s="2">
        <f t="shared" si="11"/>
        <v>7.0000004023313522E-2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854695</v>
      </c>
      <c r="D641" s="1">
        <f>'PR-RAS'!E647</f>
        <v>786917.62</v>
      </c>
      <c r="E641" s="1">
        <v>0</v>
      </c>
      <c r="F641" s="1">
        <v>0</v>
      </c>
      <c r="G641" s="2">
        <f t="shared" si="10"/>
        <v>1554259.3536000003</v>
      </c>
      <c r="H641" s="2">
        <f t="shared" si="11"/>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698250</v>
      </c>
      <c r="D642" s="1">
        <f>'PR-RAS'!E649</f>
        <v>633658</v>
      </c>
      <c r="E642" s="1">
        <v>0</v>
      </c>
      <c r="F642" s="1">
        <v>0</v>
      </c>
      <c r="G642" s="2">
        <f t="shared" si="10"/>
        <v>1259927.8060000001</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47240165</v>
      </c>
      <c r="D643" s="1">
        <f>'PR-RAS'!E650</f>
        <v>49601407.93</v>
      </c>
      <c r="E643" s="1">
        <v>0</v>
      </c>
      <c r="F643" s="1">
        <v>0</v>
      </c>
      <c r="G643" s="2">
        <f t="shared" si="10"/>
        <v>94016393.712120011</v>
      </c>
      <c r="H643" s="2">
        <f t="shared" si="11"/>
        <v>7.0000000298023224E-2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47304757</v>
      </c>
      <c r="D644" s="1">
        <f>'PR-RAS'!E651</f>
        <v>49403302.909999996</v>
      </c>
      <c r="E644" s="1">
        <v>0</v>
      </c>
      <c r="F644" s="1">
        <v>0</v>
      </c>
      <c r="G644" s="2">
        <f t="shared" si="10"/>
        <v>93949606.293259993</v>
      </c>
      <c r="H644" s="2">
        <f t="shared" si="11"/>
        <v>9.0000003576278687E-2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633658</v>
      </c>
      <c r="D645" s="1">
        <f>'PR-RAS'!E652</f>
        <v>831763.02000000328</v>
      </c>
      <c r="E645" s="1">
        <v>0</v>
      </c>
      <c r="F645" s="1">
        <v>0</v>
      </c>
      <c r="G645" s="2">
        <f t="shared" si="10"/>
        <v>1479386.5217600043</v>
      </c>
      <c r="H645" s="2">
        <f t="shared" si="11"/>
        <v>2.0000003278255463E-2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v>
      </c>
      <c r="D646" s="1">
        <f>'PR-RAS'!E653</f>
        <v>35</v>
      </c>
      <c r="E646" s="1">
        <v>0</v>
      </c>
      <c r="F646" s="1">
        <v>0</v>
      </c>
      <c r="G646" s="2">
        <f t="shared" si="10"/>
        <v>67.725000000000009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v>
      </c>
      <c r="D648" s="1">
        <f>'PR-RAS'!E655</f>
        <v>23</v>
      </c>
      <c r="E648" s="1">
        <v>0</v>
      </c>
      <c r="F648" s="1">
        <v>0</v>
      </c>
      <c r="G648" s="2">
        <f t="shared" si="10"/>
        <v>45.937000000000005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6000</v>
      </c>
      <c r="D651" s="1">
        <f>'PR-RAS'!E658</f>
        <v>50082</v>
      </c>
      <c r="E651" s="1">
        <v>0</v>
      </c>
      <c r="F651" s="1">
        <v>0</v>
      </c>
      <c r="G651" s="2">
        <f t="shared" si="10"/>
        <v>69006.600000000006</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50</v>
      </c>
      <c r="D653" s="1">
        <f>'PR-RAS'!E660</f>
        <v>4400</v>
      </c>
      <c r="E653" s="1">
        <v>0</v>
      </c>
      <c r="F653" s="1">
        <v>0</v>
      </c>
      <c r="G653" s="2">
        <f t="shared" si="10"/>
        <v>5770.2</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4990337</v>
      </c>
      <c r="D654" s="1">
        <f>'PR-RAS'!E661</f>
        <v>4628403.82</v>
      </c>
      <c r="E654" s="1">
        <v>0</v>
      </c>
      <c r="F654" s="1">
        <v>0</v>
      </c>
      <c r="G654" s="2">
        <f t="shared" si="10"/>
        <v>9303385.4499200005</v>
      </c>
      <c r="H654" s="2">
        <f t="shared" si="11"/>
        <v>0.17999999970197678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21800</v>
      </c>
      <c r="D655" s="1">
        <f>'PR-RAS'!E662</f>
        <v>10800</v>
      </c>
      <c r="E655" s="1">
        <v>0</v>
      </c>
      <c r="F655" s="1">
        <v>0</v>
      </c>
      <c r="G655" s="2">
        <f t="shared" si="10"/>
        <v>28383.600000000002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165900</v>
      </c>
      <c r="D658" s="1">
        <f>'PR-RAS'!E665</f>
        <v>1138416.32</v>
      </c>
      <c r="E658" s="1">
        <v>0</v>
      </c>
      <c r="F658" s="1">
        <v>0</v>
      </c>
      <c r="G658" s="2">
        <f t="shared" si="10"/>
        <v>1604875.3444800002</v>
      </c>
      <c r="H658" s="2">
        <f t="shared" si="11"/>
        <v>0.32000000006519258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100000</v>
      </c>
      <c r="E659" s="1">
        <v>0</v>
      </c>
      <c r="F659" s="1">
        <v>0</v>
      </c>
      <c r="G659" s="2">
        <f t="shared" si="10"/>
        <v>131600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322685</v>
      </c>
      <c r="D662" s="1">
        <f>'PR-RAS'!E669</f>
        <v>59704.29</v>
      </c>
      <c r="E662" s="1">
        <v>0</v>
      </c>
      <c r="F662" s="1">
        <v>0</v>
      </c>
      <c r="G662" s="2">
        <f t="shared" si="10"/>
        <v>292223.85638000001</v>
      </c>
      <c r="H662" s="2">
        <f t="shared" si="11"/>
        <v>0.29000000000087311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542723</v>
      </c>
      <c r="E666" s="1">
        <v>0</v>
      </c>
      <c r="F666" s="1">
        <v>0</v>
      </c>
      <c r="G666" s="2">
        <f t="shared" si="10"/>
        <v>721821.59000000008</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150000</v>
      </c>
      <c r="D667" s="1">
        <f>'PR-RAS'!E674</f>
        <v>0</v>
      </c>
      <c r="E667" s="1">
        <v>0</v>
      </c>
      <c r="F667" s="1">
        <v>0</v>
      </c>
      <c r="G667" s="2">
        <f t="shared" si="10"/>
        <v>99900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1411074</v>
      </c>
      <c r="D687" s="1">
        <f>'PR-RAS'!E694</f>
        <v>2370009.02</v>
      </c>
      <c r="E687" s="1">
        <v>0</v>
      </c>
      <c r="F687" s="1">
        <v>0</v>
      </c>
      <c r="G687" s="2">
        <f t="shared" si="10"/>
        <v>4219649.1394400001</v>
      </c>
      <c r="H687" s="2">
        <f t="shared" si="11"/>
        <v>2.0000000018626451E-2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9713040</v>
      </c>
      <c r="D691" s="1">
        <f>'PR-RAS'!E698</f>
        <v>506654.39</v>
      </c>
      <c r="E691" s="1">
        <v>0</v>
      </c>
      <c r="F691" s="1">
        <v>0</v>
      </c>
      <c r="G691" s="2">
        <f t="shared" si="10"/>
        <v>7401180.6581999986</v>
      </c>
      <c r="H691" s="2">
        <f t="shared" si="11"/>
        <v>0.39000000001396984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240006</v>
      </c>
      <c r="D703" s="1">
        <f>'PR-RAS'!E710</f>
        <v>473524.57</v>
      </c>
      <c r="E703" s="1">
        <v>0</v>
      </c>
      <c r="F703" s="1">
        <v>0</v>
      </c>
      <c r="G703" s="2">
        <f t="shared" si="10"/>
        <v>833312.70828000002</v>
      </c>
      <c r="H703" s="2">
        <f t="shared" si="11"/>
        <v>0.42999999999301508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22883.38</v>
      </c>
      <c r="E705" s="1">
        <v>0</v>
      </c>
      <c r="F705" s="1">
        <v>0</v>
      </c>
      <c r="G705" s="2">
        <f t="shared" si="10"/>
        <v>32219.799039999998</v>
      </c>
      <c r="H705" s="2">
        <f t="shared" si="11"/>
        <v>0.38000000000101863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91722</v>
      </c>
      <c r="D709" s="1">
        <f>'PR-RAS'!E716</f>
        <v>0</v>
      </c>
      <c r="E709" s="1">
        <v>0</v>
      </c>
      <c r="F709" s="1">
        <v>0</v>
      </c>
      <c r="G709" s="2">
        <f t="shared" si="10"/>
        <v>64939.175999999999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2500</v>
      </c>
      <c r="D710" s="1">
        <f>'PR-RAS'!E717</f>
        <v>27036.05</v>
      </c>
      <c r="E710" s="1">
        <v>0</v>
      </c>
      <c r="F710" s="1">
        <v>0</v>
      </c>
      <c r="G710" s="2">
        <f t="shared" si="10"/>
        <v>40109.618899999994</v>
      </c>
      <c r="H710" s="2">
        <f t="shared" si="11"/>
        <v>4.9999999999272404E-2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271971</v>
      </c>
      <c r="D711" s="1">
        <f>'PR-RAS'!E718</f>
        <v>277728.51</v>
      </c>
      <c r="E711" s="1">
        <v>0</v>
      </c>
      <c r="F711" s="1">
        <v>0</v>
      </c>
      <c r="G711" s="2">
        <f t="shared" si="10"/>
        <v>587473.89419999998</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163884</v>
      </c>
      <c r="D715" s="1">
        <f>'PR-RAS'!E722</f>
        <v>171462.66</v>
      </c>
      <c r="E715" s="1">
        <v>0</v>
      </c>
      <c r="F715" s="1">
        <v>0</v>
      </c>
      <c r="G715" s="2">
        <f t="shared" si="10"/>
        <v>361861.85447999998</v>
      </c>
      <c r="H715" s="2">
        <f t="shared" si="11"/>
        <v>0.33999999999650754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208406</v>
      </c>
      <c r="D718" s="1">
        <f>'PR-RAS'!E725</f>
        <v>141574.31</v>
      </c>
      <c r="E718" s="1">
        <v>0</v>
      </c>
      <c r="F718" s="1">
        <v>0</v>
      </c>
      <c r="G718" s="2">
        <f t="shared" si="10"/>
        <v>352444.66253999999</v>
      </c>
      <c r="H718" s="2">
        <f t="shared" si="11"/>
        <v>0.30999999999767169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55742</v>
      </c>
      <c r="D719" s="1">
        <f>'PR-RAS'!E726</f>
        <v>33735.480000000003</v>
      </c>
      <c r="E719" s="1">
        <v>0</v>
      </c>
      <c r="F719" s="1">
        <v>0</v>
      </c>
      <c r="G719" s="2">
        <f t="shared" si="10"/>
        <v>88466.905280000006</v>
      </c>
      <c r="H719" s="2">
        <f t="shared" si="11"/>
        <v>0.48000000000320142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150171</v>
      </c>
      <c r="D732" s="1">
        <f>'PR-RAS'!E739</f>
        <v>97980.28</v>
      </c>
      <c r="E732" s="1">
        <v>0</v>
      </c>
      <c r="F732" s="1">
        <v>0</v>
      </c>
      <c r="G732" s="2">
        <f t="shared" si="10"/>
        <v>253022.17035999999</v>
      </c>
      <c r="H732" s="2">
        <f t="shared" si="11"/>
        <v>0.27999999999883585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51419</v>
      </c>
      <c r="D752" s="1">
        <f>'PR-RAS'!E759</f>
        <v>29183.919999999998</v>
      </c>
      <c r="E752" s="1">
        <v>0</v>
      </c>
      <c r="F752" s="1">
        <v>0</v>
      </c>
      <c r="G752" s="2">
        <f t="shared" si="10"/>
        <v>82449.916839999991</v>
      </c>
      <c r="H752" s="2">
        <f t="shared" si="11"/>
        <v>8.000000000174623E-2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5000</v>
      </c>
      <c r="D753" s="1">
        <f>'PR-RAS'!E760</f>
        <v>0</v>
      </c>
      <c r="E753" s="1">
        <v>0</v>
      </c>
      <c r="F753" s="1">
        <v>0</v>
      </c>
      <c r="G753" s="2">
        <f t="shared" si="10"/>
        <v>3760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129712</v>
      </c>
      <c r="D766" s="1">
        <f>'PR-RAS'!E773</f>
        <v>0</v>
      </c>
      <c r="E766" s="1">
        <v>0</v>
      </c>
      <c r="F766" s="1">
        <v>0</v>
      </c>
      <c r="G766" s="2">
        <f t="shared" si="10"/>
        <v>99229.680000000008</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216410</v>
      </c>
      <c r="D786" s="1">
        <f>'PR-RAS'!E793</f>
        <v>619669.80000000005</v>
      </c>
      <c r="E786" s="1">
        <v>0</v>
      </c>
      <c r="F786" s="1">
        <v>0</v>
      </c>
      <c r="G786" s="2">
        <f t="shared" si="10"/>
        <v>1142763.4360000002</v>
      </c>
      <c r="H786" s="2">
        <f t="shared" si="11"/>
        <v>0.19999999995343387</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395335</v>
      </c>
      <c r="D809" s="1">
        <f>'PR-RAS'!E816</f>
        <v>495911.07</v>
      </c>
      <c r="E809" s="1">
        <v>0</v>
      </c>
      <c r="F809" s="1">
        <v>0</v>
      </c>
      <c r="G809" s="2">
        <f t="shared" si="10"/>
        <v>1120822.9691200003</v>
      </c>
      <c r="H809" s="2">
        <f t="shared" si="11"/>
        <v>7.0000000006984919E-2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126360</v>
      </c>
      <c r="D812" s="1">
        <f>'PR-RAS'!E819</f>
        <v>100560</v>
      </c>
      <c r="E812" s="1">
        <v>0</v>
      </c>
      <c r="F812" s="1">
        <v>0</v>
      </c>
      <c r="G812" s="2">
        <f t="shared" si="18"/>
        <v>265586.28000000003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362627</v>
      </c>
      <c r="D816" s="1">
        <f>'PR-RAS'!E823</f>
        <v>468446.83</v>
      </c>
      <c r="E816" s="1">
        <v>0</v>
      </c>
      <c r="F816" s="1">
        <v>0</v>
      </c>
      <c r="G816" s="2">
        <f t="shared" si="18"/>
        <v>1059109.3379000002</v>
      </c>
      <c r="H816" s="2">
        <f t="shared" si="19"/>
        <v>0.16999999998370185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103001</v>
      </c>
      <c r="D817" s="1">
        <f>'PR-RAS'!E824</f>
        <v>114538</v>
      </c>
      <c r="E817" s="1">
        <v>0</v>
      </c>
      <c r="F817" s="1">
        <v>0</v>
      </c>
      <c r="G817" s="2">
        <f t="shared" si="18"/>
        <v>270974.83199999999</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27200</v>
      </c>
      <c r="D821" s="1">
        <f>'PR-RAS'!E828</f>
        <v>27889.65</v>
      </c>
      <c r="E821" s="1">
        <v>0</v>
      </c>
      <c r="F821" s="1">
        <v>0</v>
      </c>
      <c r="G821" s="2">
        <f t="shared" si="18"/>
        <v>68043.025999999998</v>
      </c>
      <c r="H821" s="2">
        <f t="shared" si="19"/>
        <v>0.34999999999854481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688718</v>
      </c>
      <c r="D823" s="1">
        <f>'PR-RAS'!E830</f>
        <v>406360</v>
      </c>
      <c r="E823" s="1">
        <v>0</v>
      </c>
      <c r="F823" s="1">
        <v>0</v>
      </c>
      <c r="G823" s="2">
        <f t="shared" si="18"/>
        <v>1234182.0359999998</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5000000</v>
      </c>
      <c r="E872" s="1">
        <v>0</v>
      </c>
      <c r="F872" s="1">
        <v>0</v>
      </c>
      <c r="G872" s="2">
        <f t="shared" si="18"/>
        <v>8710000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2000000</v>
      </c>
      <c r="D878" s="1">
        <f>'PR-RAS'!E885</f>
        <v>0</v>
      </c>
      <c r="E878" s="1">
        <v>0</v>
      </c>
      <c r="F878" s="1">
        <v>0</v>
      </c>
      <c r="G878" s="2">
        <f t="shared" si="18"/>
        <v>1754000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602454</v>
      </c>
      <c r="D893" s="1">
        <f>'PR-RAS'!E900</f>
        <v>278846.13</v>
      </c>
      <c r="E893" s="1">
        <v>0</v>
      </c>
      <c r="F893" s="1">
        <v>0</v>
      </c>
      <c r="G893" s="2">
        <f t="shared" si="18"/>
        <v>1034850.46392</v>
      </c>
      <c r="H893" s="2">
        <f t="shared" si="19"/>
        <v>0.13000000000465661</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4000000</v>
      </c>
      <c r="D939" s="1">
        <f>'PR-RAS'!E946</f>
        <v>2000000</v>
      </c>
      <c r="E939" s="1">
        <v>0</v>
      </c>
      <c r="F939" s="1">
        <v>0</v>
      </c>
      <c r="G939" s="2">
        <f t="shared" si="18"/>
        <v>7504000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2000000</v>
      </c>
      <c r="D940" s="1">
        <f>'PR-RAS'!E947</f>
        <v>2000000.04</v>
      </c>
      <c r="E940" s="1">
        <v>0</v>
      </c>
      <c r="F940" s="1">
        <v>0</v>
      </c>
      <c r="G940" s="2">
        <f t="shared" si="18"/>
        <v>5634000.0751200002</v>
      </c>
      <c r="H940" s="2">
        <f t="shared" si="19"/>
        <v>4.0000000037252903E-2</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41900</v>
      </c>
      <c r="D951" s="1">
        <f>'PR-RAS'!E958</f>
        <v>43399.91</v>
      </c>
      <c r="E951" s="1">
        <v>0</v>
      </c>
      <c r="F951" s="1">
        <v>0</v>
      </c>
      <c r="G951" s="2">
        <f t="shared" si="18"/>
        <v>122264.829</v>
      </c>
      <c r="H951" s="2">
        <f t="shared" si="19"/>
        <v>8.999999999650754E-2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800000</v>
      </c>
      <c r="D961" s="1">
        <f>'PR-RAS'!E968</f>
        <v>598614.28</v>
      </c>
      <c r="E961" s="1">
        <v>0</v>
      </c>
      <c r="F961" s="1">
        <v>0</v>
      </c>
      <c r="G961" s="2">
        <f t="shared" si="18"/>
        <v>1917339.4176</v>
      </c>
      <c r="H961" s="2">
        <f t="shared" si="19"/>
        <v>0.28000000002793968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43965</v>
      </c>
      <c r="D978" s="1">
        <f>'PR-RAS'!E987</f>
        <v>0</v>
      </c>
      <c r="E978" s="1">
        <v>0</v>
      </c>
      <c r="F978" s="1">
        <v>0</v>
      </c>
      <c r="G978" s="2">
        <f t="shared" si="18"/>
        <v>42953.805</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190835982</v>
      </c>
      <c r="D984" s="6">
        <f>BILANCA!E6</f>
        <v>196145414.61999995</v>
      </c>
      <c r="E984" s="6">
        <v>0</v>
      </c>
      <c r="F984" s="6">
        <v>0</v>
      </c>
      <c r="G984" s="7">
        <f t="shared" ref="G984:G1241" si="22">B984/1000*C984+B984/500*D984</f>
        <v>583126.81123999995</v>
      </c>
      <c r="H984" s="7">
        <f t="shared" si="19"/>
        <v>0.38000005483627319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158947860</v>
      </c>
      <c r="D985" s="1">
        <f>BILANCA!E7</f>
        <v>164458727.71999994</v>
      </c>
      <c r="E985" s="1">
        <v>0</v>
      </c>
      <c r="F985" s="1">
        <v>0</v>
      </c>
      <c r="G985" s="2">
        <f t="shared" si="22"/>
        <v>975730.63087999984</v>
      </c>
      <c r="H985" s="2">
        <f t="shared" si="19"/>
        <v>0.28000006079673767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18216221</v>
      </c>
      <c r="D986" s="1">
        <f>BILANCA!E8</f>
        <v>15846935.720000001</v>
      </c>
      <c r="E986" s="1">
        <v>0</v>
      </c>
      <c r="F986" s="1">
        <v>0</v>
      </c>
      <c r="G986" s="2">
        <f t="shared" si="22"/>
        <v>149730.27731999999</v>
      </c>
      <c r="H986" s="2">
        <f t="shared" si="19"/>
        <v>0.27999999932944775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18124367</v>
      </c>
      <c r="D987" s="1">
        <f>BILANCA!E9</f>
        <v>15755081.710000001</v>
      </c>
      <c r="E987" s="1">
        <v>0</v>
      </c>
      <c r="F987" s="1">
        <v>0</v>
      </c>
      <c r="G987" s="2">
        <f t="shared" si="22"/>
        <v>198538.12168000001</v>
      </c>
      <c r="H987" s="2">
        <f t="shared" si="19"/>
        <v>0.28999999910593033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91854</v>
      </c>
      <c r="D988" s="1">
        <f>BILANCA!E10</f>
        <v>91854.01</v>
      </c>
      <c r="E988" s="1">
        <v>0</v>
      </c>
      <c r="F988" s="1">
        <v>0</v>
      </c>
      <c r="G988" s="2">
        <f t="shared" si="22"/>
        <v>1377.8100999999999</v>
      </c>
      <c r="H988" s="2">
        <f t="shared" si="19"/>
        <v>9.9999999947613105E-3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140698199</v>
      </c>
      <c r="D990" s="1">
        <f>BILANCA!E12</f>
        <v>141433825.27999994</v>
      </c>
      <c r="E990" s="1">
        <v>0</v>
      </c>
      <c r="F990" s="1">
        <v>0</v>
      </c>
      <c r="G990" s="2">
        <f t="shared" si="22"/>
        <v>2964960.9469199991</v>
      </c>
      <c r="H990" s="2">
        <f t="shared" si="19"/>
        <v>0.27999994158744812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136406946</v>
      </c>
      <c r="D991" s="1">
        <f>BILANCA!E13</f>
        <v>137379727.83999997</v>
      </c>
      <c r="E991" s="1">
        <v>0</v>
      </c>
      <c r="F991" s="1">
        <v>0</v>
      </c>
      <c r="G991" s="2">
        <f t="shared" si="22"/>
        <v>3289331.2134399996</v>
      </c>
      <c r="H991" s="2">
        <f t="shared" si="19"/>
        <v>0.1600000262260437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3865752</v>
      </c>
      <c r="D992" s="1">
        <f>BILANCA!E14</f>
        <v>3865752.14</v>
      </c>
      <c r="E992" s="1">
        <v>0</v>
      </c>
      <c r="F992" s="1">
        <v>0</v>
      </c>
      <c r="G992" s="2">
        <f t="shared" si="22"/>
        <v>104375.30652</v>
      </c>
      <c r="H992" s="2">
        <f t="shared" si="19"/>
        <v>0.14000000013038516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73642611</v>
      </c>
      <c r="D993" s="1">
        <f>BILANCA!E15</f>
        <v>74508628.549999997</v>
      </c>
      <c r="E993" s="1">
        <v>0</v>
      </c>
      <c r="F993" s="1">
        <v>0</v>
      </c>
      <c r="G993" s="2">
        <f t="shared" si="22"/>
        <v>2226598.6809999999</v>
      </c>
      <c r="H993" s="2">
        <f t="shared" si="19"/>
        <v>0.45000000298023224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61671737</v>
      </c>
      <c r="D994" s="1">
        <f>BILANCA!E16</f>
        <v>64683569.950000003</v>
      </c>
      <c r="E994" s="1">
        <v>0</v>
      </c>
      <c r="F994" s="1">
        <v>0</v>
      </c>
      <c r="G994" s="2">
        <f t="shared" si="22"/>
        <v>2101427.6458999999</v>
      </c>
      <c r="H994" s="2">
        <f t="shared" si="19"/>
        <v>4.9999997019767761E-2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33792586</v>
      </c>
      <c r="D995" s="1">
        <f>BILANCA!E17</f>
        <v>36450437.329999998</v>
      </c>
      <c r="E995" s="1">
        <v>0</v>
      </c>
      <c r="F995" s="1">
        <v>0</v>
      </c>
      <c r="G995" s="2">
        <f t="shared" si="22"/>
        <v>1280321.52792</v>
      </c>
      <c r="H995" s="2">
        <f t="shared" si="19"/>
        <v>0.32999999821186066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36565740</v>
      </c>
      <c r="D996" s="1">
        <f>BILANCA!E18</f>
        <v>42128660.130000003</v>
      </c>
      <c r="E996" s="1">
        <v>0</v>
      </c>
      <c r="F996" s="1">
        <v>0</v>
      </c>
      <c r="G996" s="2">
        <f t="shared" si="22"/>
        <v>1570699.7833799999</v>
      </c>
      <c r="H996" s="2">
        <f t="shared" si="19"/>
        <v>0.13000000268220901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3519409</v>
      </c>
      <c r="D997" s="1">
        <f>BILANCA!E19</f>
        <v>3168165.26</v>
      </c>
      <c r="E997" s="1">
        <v>0</v>
      </c>
      <c r="F997" s="1">
        <v>0</v>
      </c>
      <c r="G997" s="2">
        <f t="shared" si="22"/>
        <v>137980.35328000001</v>
      </c>
      <c r="H997" s="2">
        <f t="shared" si="19"/>
        <v>0.25999999977648258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3991060</v>
      </c>
      <c r="D998" s="1">
        <f>BILANCA!E20</f>
        <v>3993779.69</v>
      </c>
      <c r="E998" s="1">
        <v>0</v>
      </c>
      <c r="F998" s="1">
        <v>0</v>
      </c>
      <c r="G998" s="2">
        <f t="shared" si="22"/>
        <v>179679.29069999998</v>
      </c>
      <c r="H998" s="2">
        <f t="shared" si="19"/>
        <v>0.31000000005587935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300079</v>
      </c>
      <c r="D999" s="1">
        <f>BILANCA!E21</f>
        <v>319575.89</v>
      </c>
      <c r="E999" s="1">
        <v>0</v>
      </c>
      <c r="F999" s="1">
        <v>0</v>
      </c>
      <c r="G999" s="2">
        <f t="shared" si="22"/>
        <v>15027.692480000002</v>
      </c>
      <c r="H999" s="2">
        <f t="shared" si="19"/>
        <v>0.10999999998603016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295436</v>
      </c>
      <c r="D1000" s="1">
        <f>BILANCA!E22</f>
        <v>271180.58</v>
      </c>
      <c r="E1000" s="1">
        <v>0</v>
      </c>
      <c r="F1000" s="1">
        <v>0</v>
      </c>
      <c r="G1000" s="2">
        <f t="shared" si="22"/>
        <v>14242.551720000001</v>
      </c>
      <c r="H1000" s="2">
        <f t="shared" si="19"/>
        <v>0.41999999998370185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20767</v>
      </c>
      <c r="D1002" s="1">
        <f>BILANCA!E24</f>
        <v>20766.740000000002</v>
      </c>
      <c r="E1002" s="1">
        <v>0</v>
      </c>
      <c r="F1002" s="1">
        <v>0</v>
      </c>
      <c r="G1002" s="2">
        <f t="shared" si="22"/>
        <v>1183.70912</v>
      </c>
      <c r="H1002" s="2">
        <f t="shared" si="19"/>
        <v>0.25999999999839929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5350</v>
      </c>
      <c r="D1003" s="1">
        <f>BILANCA!E25</f>
        <v>5349.97</v>
      </c>
      <c r="E1003" s="1">
        <v>0</v>
      </c>
      <c r="F1003" s="1">
        <v>0</v>
      </c>
      <c r="G1003" s="2">
        <f t="shared" si="22"/>
        <v>320.99880000000002</v>
      </c>
      <c r="H1003" s="2">
        <f t="shared" si="19"/>
        <v>2.9999999999745341E-2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2935842</v>
      </c>
      <c r="D1004" s="1">
        <f>BILANCA!E26</f>
        <v>3572969.57</v>
      </c>
      <c r="E1004" s="1">
        <v>0</v>
      </c>
      <c r="F1004" s="1">
        <v>0</v>
      </c>
      <c r="G1004" s="2">
        <f t="shared" si="22"/>
        <v>211717.40393999999</v>
      </c>
      <c r="H1004" s="2">
        <f t="shared" si="19"/>
        <v>0.43000000016763806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4029125</v>
      </c>
      <c r="D1006" s="1">
        <f>BILANCA!E28</f>
        <v>5015457.18</v>
      </c>
      <c r="E1006" s="1">
        <v>0</v>
      </c>
      <c r="F1006" s="1">
        <v>0</v>
      </c>
      <c r="G1006" s="2">
        <f t="shared" si="22"/>
        <v>323380.90527999995</v>
      </c>
      <c r="H1006" s="2">
        <f t="shared" si="19"/>
        <v>0.17999999970197678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234198</v>
      </c>
      <c r="D1007" s="1">
        <f>BILANCA!E29</f>
        <v>171593.47999999998</v>
      </c>
      <c r="E1007" s="1">
        <v>0</v>
      </c>
      <c r="F1007" s="1">
        <v>0</v>
      </c>
      <c r="G1007" s="2">
        <f t="shared" si="22"/>
        <v>13857.23904</v>
      </c>
      <c r="H1007" s="2">
        <f t="shared" si="19"/>
        <v>0.47999999998137355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384047</v>
      </c>
      <c r="D1008" s="1">
        <f>BILANCA!E30</f>
        <v>384047.04</v>
      </c>
      <c r="E1008" s="1">
        <v>0</v>
      </c>
      <c r="F1008" s="1">
        <v>0</v>
      </c>
      <c r="G1008" s="2">
        <f t="shared" si="22"/>
        <v>28803.527000000002</v>
      </c>
      <c r="H1008" s="2">
        <f t="shared" si="19"/>
        <v>3.9999999979045242E-2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149849</v>
      </c>
      <c r="D1012" s="1">
        <f>BILANCA!E34</f>
        <v>212453.56</v>
      </c>
      <c r="E1012" s="1">
        <v>0</v>
      </c>
      <c r="F1012" s="1">
        <v>0</v>
      </c>
      <c r="G1012" s="2">
        <f t="shared" si="22"/>
        <v>16667.927480000002</v>
      </c>
      <c r="H1012" s="2">
        <f t="shared" si="19"/>
        <v>0.44000000000232831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68601</v>
      </c>
      <c r="D1013" s="1">
        <f>BILANCA!E35</f>
        <v>125928.91</v>
      </c>
      <c r="E1013" s="1">
        <v>0</v>
      </c>
      <c r="F1013" s="1">
        <v>0</v>
      </c>
      <c r="G1013" s="2">
        <f t="shared" si="22"/>
        <v>9613.7645999999986</v>
      </c>
      <c r="H1013" s="2">
        <f t="shared" si="19"/>
        <v>8.999999999650754E-2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200132</v>
      </c>
      <c r="D1015" s="1">
        <f>BILANCA!E37</f>
        <v>279257.07</v>
      </c>
      <c r="E1015" s="1">
        <v>0</v>
      </c>
      <c r="F1015" s="1">
        <v>0</v>
      </c>
      <c r="G1015" s="2">
        <f t="shared" si="22"/>
        <v>24276.676480000002</v>
      </c>
      <c r="H1015" s="2">
        <f t="shared" si="19"/>
        <v>7.0000000006984919E-2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131531</v>
      </c>
      <c r="D1018" s="1">
        <f>BILANCA!E40</f>
        <v>153328.16</v>
      </c>
      <c r="E1018" s="1">
        <v>0</v>
      </c>
      <c r="F1018" s="1">
        <v>0</v>
      </c>
      <c r="G1018" s="2">
        <f t="shared" si="22"/>
        <v>15336.556200000003</v>
      </c>
      <c r="H1018" s="2">
        <f t="shared" si="19"/>
        <v>0.16000000000349246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65811</v>
      </c>
      <c r="D1019" s="1">
        <f>BILANCA!E41</f>
        <v>44538.84</v>
      </c>
      <c r="E1019" s="1">
        <v>0</v>
      </c>
      <c r="F1019" s="1">
        <v>0</v>
      </c>
      <c r="G1019" s="2">
        <f t="shared" si="22"/>
        <v>5575.992479999999</v>
      </c>
      <c r="H1019" s="2">
        <f t="shared" si="19"/>
        <v>0.16000000000349246</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294783</v>
      </c>
      <c r="D1020" s="1">
        <f>BILANCA!E42</f>
        <v>294783.26</v>
      </c>
      <c r="E1020" s="1">
        <v>0</v>
      </c>
      <c r="F1020" s="1">
        <v>0</v>
      </c>
      <c r="G1020" s="2">
        <f t="shared" si="22"/>
        <v>32720.932240000002</v>
      </c>
      <c r="H1020" s="2">
        <f t="shared" si="19"/>
        <v>0.26000000000931323</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228972</v>
      </c>
      <c r="D1022" s="1">
        <f>BILANCA!E44</f>
        <v>250244.42</v>
      </c>
      <c r="E1022" s="1">
        <v>0</v>
      </c>
      <c r="F1022" s="1">
        <v>0</v>
      </c>
      <c r="G1022" s="2">
        <f t="shared" si="22"/>
        <v>28448.972760000001</v>
      </c>
      <c r="H1022" s="2">
        <f t="shared" si="19"/>
        <v>0.42000000001280569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403234</v>
      </c>
      <c r="D1023" s="1">
        <f>BILANCA!E45</f>
        <v>543870.94999999972</v>
      </c>
      <c r="E1023" s="1">
        <v>0</v>
      </c>
      <c r="F1023" s="1">
        <v>0</v>
      </c>
      <c r="G1023" s="2">
        <f t="shared" si="22"/>
        <v>59639.035999999978</v>
      </c>
      <c r="H1023" s="2">
        <f t="shared" si="19"/>
        <v>5.0000000279396772E-2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72689</v>
      </c>
      <c r="D1025" s="1">
        <f>BILANCA!E47</f>
        <v>109876.08</v>
      </c>
      <c r="E1025" s="1">
        <v>0</v>
      </c>
      <c r="F1025" s="1">
        <v>0</v>
      </c>
      <c r="G1025" s="2">
        <f t="shared" si="22"/>
        <v>12282.52872</v>
      </c>
      <c r="H1025" s="2">
        <f t="shared" si="19"/>
        <v>8.000000000174623E-2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1444050</v>
      </c>
      <c r="D1026" s="1">
        <f>BILANCA!E48</f>
        <v>1649175.4</v>
      </c>
      <c r="E1026" s="1">
        <v>0</v>
      </c>
      <c r="F1026" s="1">
        <v>0</v>
      </c>
      <c r="G1026" s="2">
        <f t="shared" si="22"/>
        <v>203923.23439999999</v>
      </c>
      <c r="H1026" s="2">
        <f t="shared" si="19"/>
        <v>0.39999999990686774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490888</v>
      </c>
      <c r="D1027" s="1">
        <f>BILANCA!E49</f>
        <v>490887.8</v>
      </c>
      <c r="E1027" s="1">
        <v>0</v>
      </c>
      <c r="F1027" s="1">
        <v>0</v>
      </c>
      <c r="G1027" s="2">
        <f t="shared" si="22"/>
        <v>64797.198399999994</v>
      </c>
      <c r="H1027" s="2">
        <f t="shared" si="19"/>
        <v>0.20000000001164153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1604393</v>
      </c>
      <c r="D1028" s="1">
        <f>BILANCA!E50</f>
        <v>1706068.33</v>
      </c>
      <c r="E1028" s="1">
        <v>0</v>
      </c>
      <c r="F1028" s="1">
        <v>0</v>
      </c>
      <c r="G1028" s="2">
        <f t="shared" si="22"/>
        <v>225743.83470000001</v>
      </c>
      <c r="H1028" s="2">
        <f t="shared" si="19"/>
        <v>0.33000000007450581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331328</v>
      </c>
      <c r="D1032" s="1">
        <f>BILANCA!E54</f>
        <v>342332.97</v>
      </c>
      <c r="E1032" s="1">
        <v>0</v>
      </c>
      <c r="F1032" s="1">
        <v>0</v>
      </c>
      <c r="G1032" s="2">
        <f t="shared" si="22"/>
        <v>49783.70306</v>
      </c>
      <c r="H1032" s="2">
        <f t="shared" si="19"/>
        <v>3.0000000027939677E-2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331328</v>
      </c>
      <c r="D1033" s="1">
        <f>BILANCA!E55</f>
        <v>342332.97</v>
      </c>
      <c r="E1033" s="1">
        <v>0</v>
      </c>
      <c r="F1033" s="1">
        <v>0</v>
      </c>
      <c r="G1033" s="2">
        <f t="shared" si="22"/>
        <v>50799.697</v>
      </c>
      <c r="H1033" s="2">
        <f t="shared" si="19"/>
        <v>3.0000000027939677E-2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33440</v>
      </c>
      <c r="D1034" s="1">
        <f>BILANCA!E56</f>
        <v>7177966.7199999997</v>
      </c>
      <c r="E1034" s="1">
        <v>0</v>
      </c>
      <c r="F1034" s="1">
        <v>0</v>
      </c>
      <c r="G1034" s="2">
        <f t="shared" si="22"/>
        <v>733858.0454399999</v>
      </c>
      <c r="H1034" s="2">
        <f t="shared" si="19"/>
        <v>0.28000000026077032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33440</v>
      </c>
      <c r="D1035" s="1">
        <f>BILANCA!E57</f>
        <v>7177966.7199999997</v>
      </c>
      <c r="E1035" s="1">
        <v>0</v>
      </c>
      <c r="F1035" s="1">
        <v>0</v>
      </c>
      <c r="G1035" s="2">
        <f t="shared" si="22"/>
        <v>748247.4188799999</v>
      </c>
      <c r="H1035" s="2">
        <f t="shared" si="19"/>
        <v>0.28000000026077032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31888122</v>
      </c>
      <c r="D1046" s="1">
        <f>BILANCA!E68</f>
        <v>31686686.900000002</v>
      </c>
      <c r="E1046" s="1">
        <v>0</v>
      </c>
      <c r="F1046" s="1">
        <v>0</v>
      </c>
      <c r="G1046" s="2">
        <f t="shared" si="22"/>
        <v>6001474.2354000006</v>
      </c>
      <c r="H1046" s="2">
        <f t="shared" si="19"/>
        <v>9.9999997764825821E-2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633658</v>
      </c>
      <c r="D1047" s="1">
        <f>BILANCA!E69</f>
        <v>831763.02</v>
      </c>
      <c r="E1047" s="1">
        <v>0</v>
      </c>
      <c r="F1047" s="1">
        <v>0</v>
      </c>
      <c r="G1047" s="2">
        <f t="shared" si="22"/>
        <v>147019.77856000001</v>
      </c>
      <c r="H1047" s="2">
        <f t="shared" si="19"/>
        <v>2.0000000018626451E-2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633375</v>
      </c>
      <c r="D1048" s="1">
        <f>BILANCA!E70</f>
        <v>830666.75</v>
      </c>
      <c r="E1048" s="1">
        <v>0</v>
      </c>
      <c r="F1048" s="1">
        <v>0</v>
      </c>
      <c r="G1048" s="2">
        <f t="shared" si="22"/>
        <v>149156.05249999999</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633375</v>
      </c>
      <c r="D1050" s="1">
        <f>BILANCA!E72</f>
        <v>830666.75</v>
      </c>
      <c r="E1050" s="1">
        <v>0</v>
      </c>
      <c r="F1050" s="1">
        <v>0</v>
      </c>
      <c r="G1050" s="2">
        <f t="shared" si="22"/>
        <v>153745.46950000001</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283</v>
      </c>
      <c r="D1054" s="1">
        <f>BILANCA!E76</f>
        <v>1096.27</v>
      </c>
      <c r="E1054" s="1">
        <v>0</v>
      </c>
      <c r="F1054" s="1">
        <v>0</v>
      </c>
      <c r="G1054" s="2">
        <f t="shared" si="22"/>
        <v>175.76333999999997</v>
      </c>
      <c r="H1054" s="2">
        <f t="shared" si="19"/>
        <v>0.26999999999998181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27097</v>
      </c>
      <c r="D1056" s="1">
        <f>BILANCA!E78</f>
        <v>19006.36</v>
      </c>
      <c r="E1056" s="1">
        <v>0</v>
      </c>
      <c r="F1056" s="1">
        <v>0</v>
      </c>
      <c r="G1056" s="2">
        <f t="shared" si="22"/>
        <v>4753.0095599999995</v>
      </c>
      <c r="H1056" s="2">
        <f t="shared" si="19"/>
        <v>0.36000000000058208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2949</v>
      </c>
      <c r="D1062" s="1">
        <f>BILANCA!E84</f>
        <v>0</v>
      </c>
      <c r="E1062" s="1">
        <v>0</v>
      </c>
      <c r="F1062" s="1">
        <v>0</v>
      </c>
      <c r="G1062" s="2">
        <f t="shared" si="22"/>
        <v>232.971</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24148</v>
      </c>
      <c r="D1064" s="1">
        <f>BILANCA!E86</f>
        <v>19006.36</v>
      </c>
      <c r="E1064" s="1">
        <v>0</v>
      </c>
      <c r="F1064" s="1">
        <v>0</v>
      </c>
      <c r="G1064" s="2">
        <f t="shared" si="22"/>
        <v>5035.0183200000001</v>
      </c>
      <c r="H1064" s="2">
        <f t="shared" si="19"/>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25371214</v>
      </c>
      <c r="D1112" s="1">
        <f>BILANCA!E134</f>
        <v>25347614.399999999</v>
      </c>
      <c r="E1112" s="1">
        <v>0</v>
      </c>
      <c r="F1112" s="1">
        <v>0</v>
      </c>
      <c r="G1112" s="2">
        <f t="shared" si="22"/>
        <v>9812571.1212000009</v>
      </c>
      <c r="H1112" s="2">
        <f t="shared" si="23"/>
        <v>0.39999999850988388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25371214</v>
      </c>
      <c r="D1113" s="1">
        <f>BILANCA!E135</f>
        <v>25347614.399999999</v>
      </c>
      <c r="E1113" s="1">
        <v>0</v>
      </c>
      <c r="F1113" s="1">
        <v>0</v>
      </c>
      <c r="G1113" s="2">
        <f t="shared" si="22"/>
        <v>9888637.5639999993</v>
      </c>
      <c r="H1113" s="2">
        <f t="shared" si="23"/>
        <v>0.39999999850988388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25371214</v>
      </c>
      <c r="D1117" s="1">
        <f>BILANCA!E139</f>
        <v>25347614.399999999</v>
      </c>
      <c r="E1117" s="1">
        <v>0</v>
      </c>
      <c r="F1117" s="1">
        <v>0</v>
      </c>
      <c r="G1117" s="2">
        <f t="shared" si="22"/>
        <v>10192903.335200001</v>
      </c>
      <c r="H1117" s="2">
        <f t="shared" si="23"/>
        <v>0.39999999850988388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1835294</v>
      </c>
      <c r="D1124" s="1">
        <f>BILANCA!E146</f>
        <v>1071823.33</v>
      </c>
      <c r="E1124" s="1">
        <v>0</v>
      </c>
      <c r="F1124" s="1">
        <v>0</v>
      </c>
      <c r="G1124" s="2">
        <f t="shared" si="22"/>
        <v>561030.63305999991</v>
      </c>
      <c r="H1124" s="2">
        <f t="shared" si="23"/>
        <v>0.33000000007450581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87088</v>
      </c>
      <c r="D1125" s="1">
        <f>BILANCA!E147</f>
        <v>85794.05</v>
      </c>
      <c r="E1125" s="1">
        <v>0</v>
      </c>
      <c r="F1125" s="1">
        <v>0</v>
      </c>
      <c r="G1125" s="2">
        <f t="shared" si="22"/>
        <v>36732.006199999996</v>
      </c>
      <c r="H1125" s="2">
        <f t="shared" si="23"/>
        <v>5.0000000002910383E-2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730271</v>
      </c>
      <c r="D1136" s="1">
        <f>BILANCA!E158</f>
        <v>391326.65</v>
      </c>
      <c r="E1136" s="1">
        <v>0</v>
      </c>
      <c r="F1136" s="1">
        <v>0</v>
      </c>
      <c r="G1136" s="2">
        <f t="shared" si="22"/>
        <v>231477.4179</v>
      </c>
      <c r="H1136" s="2">
        <f t="shared" si="23"/>
        <v>0.34999999997671694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1615094</v>
      </c>
      <c r="D1137" s="1">
        <f>BILANCA!E159</f>
        <v>1156887.6499999999</v>
      </c>
      <c r="E1137" s="1">
        <v>0</v>
      </c>
      <c r="F1137" s="1">
        <v>0</v>
      </c>
      <c r="G1137" s="2">
        <f t="shared" si="22"/>
        <v>605045.87219999998</v>
      </c>
      <c r="H1137" s="2">
        <f t="shared" si="23"/>
        <v>0.35000000009313226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25070</v>
      </c>
      <c r="D1138" s="1">
        <f>BILANCA!E160</f>
        <v>17900</v>
      </c>
      <c r="E1138" s="1">
        <v>0</v>
      </c>
      <c r="F1138" s="1">
        <v>0</v>
      </c>
      <c r="G1138" s="2">
        <f t="shared" si="22"/>
        <v>9434.85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20303</v>
      </c>
      <c r="D1140" s="1">
        <f>BILANCA!E162</f>
        <v>17129.330000000002</v>
      </c>
      <c r="E1140" s="1">
        <v>0</v>
      </c>
      <c r="F1140" s="1">
        <v>0</v>
      </c>
      <c r="G1140" s="2">
        <f t="shared" si="22"/>
        <v>8566.1806199999992</v>
      </c>
      <c r="H1140" s="2">
        <f t="shared" si="23"/>
        <v>0.33000000000174623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642532</v>
      </c>
      <c r="D1141" s="1">
        <f>BILANCA!E163</f>
        <v>597214.35</v>
      </c>
      <c r="E1141" s="1">
        <v>0</v>
      </c>
      <c r="F1141" s="1">
        <v>0</v>
      </c>
      <c r="G1141" s="2">
        <f t="shared" si="22"/>
        <v>290239.79060000001</v>
      </c>
      <c r="H1141" s="2">
        <f t="shared" si="23"/>
        <v>0.34999999997671694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3166164</v>
      </c>
      <c r="D1142" s="1">
        <f>BILANCA!E164</f>
        <v>3629562.17</v>
      </c>
      <c r="E1142" s="1">
        <v>0</v>
      </c>
      <c r="F1142" s="1">
        <v>0</v>
      </c>
      <c r="G1142" s="2">
        <f t="shared" si="22"/>
        <v>1657620.8460599999</v>
      </c>
      <c r="H1142" s="2">
        <f t="shared" si="23"/>
        <v>0.16999999992549419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3166164</v>
      </c>
      <c r="D1143" s="1">
        <f>BILANCA!E165</f>
        <v>3629562.17</v>
      </c>
      <c r="E1143" s="1">
        <v>0</v>
      </c>
      <c r="F1143" s="1">
        <v>0</v>
      </c>
      <c r="G1143" s="2">
        <f t="shared" si="22"/>
        <v>1668046.1344000001</v>
      </c>
      <c r="H1143" s="2">
        <f t="shared" si="23"/>
        <v>0.16999999992549419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854695</v>
      </c>
      <c r="D1148" s="1">
        <f>BILANCA!E170</f>
        <v>786917.62</v>
      </c>
      <c r="E1148" s="1">
        <v>0</v>
      </c>
      <c r="F1148" s="1">
        <v>0</v>
      </c>
      <c r="G1148" s="2">
        <f t="shared" si="22"/>
        <v>400707.48960000003</v>
      </c>
      <c r="H1148" s="2">
        <f t="shared" si="23"/>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854695</v>
      </c>
      <c r="D1149" s="1">
        <f>BILANCA!E171</f>
        <v>786917.62</v>
      </c>
      <c r="E1149" s="1">
        <v>0</v>
      </c>
      <c r="F1149" s="1">
        <v>0</v>
      </c>
      <c r="G1149" s="2">
        <f t="shared" si="22"/>
        <v>403136.01983999996</v>
      </c>
      <c r="H1149" s="2">
        <f t="shared" si="23"/>
        <v>0.38000000000465661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190835982</v>
      </c>
      <c r="D1152" s="1">
        <f>BILANCA!E175</f>
        <v>196145414.62</v>
      </c>
      <c r="E1152" s="1">
        <v>0</v>
      </c>
      <c r="F1152" s="1">
        <v>0</v>
      </c>
      <c r="G1152" s="2">
        <f t="shared" si="22"/>
        <v>98548431.099560007</v>
      </c>
      <c r="H1152" s="2">
        <f t="shared" si="23"/>
        <v>0.37999999523162842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12500288</v>
      </c>
      <c r="D1153" s="1">
        <f>BILANCA!E176</f>
        <v>12704812.329999998</v>
      </c>
      <c r="E1153" s="1">
        <v>0</v>
      </c>
      <c r="F1153" s="1">
        <v>0</v>
      </c>
      <c r="G1153" s="2">
        <f t="shared" si="22"/>
        <v>6444685.1521999994</v>
      </c>
      <c r="H1153" s="2">
        <f t="shared" si="23"/>
        <v>0.32999999821186066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2291568</v>
      </c>
      <c r="D1154" s="1">
        <f>BILANCA!E177</f>
        <v>2433711.75</v>
      </c>
      <c r="E1154" s="1">
        <v>0</v>
      </c>
      <c r="F1154" s="1">
        <v>0</v>
      </c>
      <c r="G1154" s="2">
        <f t="shared" si="22"/>
        <v>1224187.5465000002</v>
      </c>
      <c r="H1154" s="2">
        <f t="shared" si="23"/>
        <v>0.25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283815</v>
      </c>
      <c r="D1155" s="1">
        <f>BILANCA!E178</f>
        <v>384239.45</v>
      </c>
      <c r="E1155" s="1">
        <v>0</v>
      </c>
      <c r="F1155" s="1">
        <v>0</v>
      </c>
      <c r="G1155" s="2">
        <f t="shared" si="22"/>
        <v>180994.5508</v>
      </c>
      <c r="H1155" s="2">
        <f t="shared" si="23"/>
        <v>0.45000000001164153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498424</v>
      </c>
      <c r="D1156" s="1">
        <f>BILANCA!E179</f>
        <v>621210.38</v>
      </c>
      <c r="E1156" s="1">
        <v>0</v>
      </c>
      <c r="F1156" s="1">
        <v>0</v>
      </c>
      <c r="G1156" s="2">
        <f t="shared" si="22"/>
        <v>301166.14347999997</v>
      </c>
      <c r="H1156" s="2">
        <f t="shared" si="23"/>
        <v>0.38000000000465661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6098</v>
      </c>
      <c r="D1157" s="1">
        <f>BILANCA!E180</f>
        <v>4946.4100000000008</v>
      </c>
      <c r="E1157" s="1">
        <v>0</v>
      </c>
      <c r="F1157" s="1">
        <v>0</v>
      </c>
      <c r="G1157" s="2">
        <f t="shared" si="22"/>
        <v>2782.4026800000001</v>
      </c>
      <c r="H1157" s="2">
        <f t="shared" si="23"/>
        <v>0.41000000000076398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6020</v>
      </c>
      <c r="D1159" s="1">
        <f>BILANCA!E182</f>
        <v>4850.8100000000004</v>
      </c>
      <c r="E1159" s="1">
        <v>0</v>
      </c>
      <c r="F1159" s="1">
        <v>0</v>
      </c>
      <c r="G1159" s="2">
        <f t="shared" si="22"/>
        <v>2767.0051199999998</v>
      </c>
      <c r="H1159" s="2">
        <f t="shared" si="23"/>
        <v>0.18999999999959982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78</v>
      </c>
      <c r="D1160" s="1">
        <f>BILANCA!E183</f>
        <v>95.6</v>
      </c>
      <c r="E1160" s="1">
        <v>0</v>
      </c>
      <c r="F1160" s="1">
        <v>0</v>
      </c>
      <c r="G1160" s="2">
        <f t="shared" si="22"/>
        <v>47.648399999999995</v>
      </c>
      <c r="H1160" s="2">
        <f t="shared" si="23"/>
        <v>0.40000000000000568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101195</v>
      </c>
      <c r="D1161" s="1">
        <f>BILANCA!E184</f>
        <v>110300</v>
      </c>
      <c r="E1161" s="1">
        <v>0</v>
      </c>
      <c r="F1161" s="1">
        <v>0</v>
      </c>
      <c r="G1161" s="2">
        <f t="shared" si="22"/>
        <v>57279.509999999995</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654576</v>
      </c>
      <c r="D1163" s="1">
        <f>BILANCA!E186</f>
        <v>707817.62</v>
      </c>
      <c r="E1163" s="1">
        <v>0</v>
      </c>
      <c r="F1163" s="1">
        <v>0</v>
      </c>
      <c r="G1163" s="2">
        <f t="shared" si="22"/>
        <v>372638.0232</v>
      </c>
      <c r="H1163" s="2">
        <f t="shared" si="23"/>
        <v>0.38000000000465661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249811</v>
      </c>
      <c r="D1164" s="1">
        <f>BILANCA!E187</f>
        <v>115671.87</v>
      </c>
      <c r="E1164" s="1">
        <v>0</v>
      </c>
      <c r="F1164" s="1">
        <v>0</v>
      </c>
      <c r="G1164" s="2">
        <f t="shared" si="22"/>
        <v>87089.007939999996</v>
      </c>
      <c r="H1164" s="2">
        <f t="shared" si="23"/>
        <v>0.13000000000465661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497649</v>
      </c>
      <c r="D1165" s="1">
        <f>BILANCA!E188</f>
        <v>489526.02</v>
      </c>
      <c r="E1165" s="1">
        <v>0</v>
      </c>
      <c r="F1165" s="1">
        <v>0</v>
      </c>
      <c r="G1165" s="2">
        <f t="shared" si="22"/>
        <v>268759.58928000001</v>
      </c>
      <c r="H1165" s="2">
        <f t="shared" si="23"/>
        <v>2.0000000018626451E-2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3319141</v>
      </c>
      <c r="D1166" s="1">
        <f>BILANCA!E189</f>
        <v>2806454.53</v>
      </c>
      <c r="E1166" s="1">
        <v>0</v>
      </c>
      <c r="F1166" s="1">
        <v>0</v>
      </c>
      <c r="G1166" s="2">
        <f t="shared" si="22"/>
        <v>1634565.1609799997</v>
      </c>
      <c r="H1166" s="2">
        <f t="shared" si="23"/>
        <v>0.47000000020489097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6889579</v>
      </c>
      <c r="D1183" s="1">
        <f>BILANCA!E206</f>
        <v>7464646.0499999998</v>
      </c>
      <c r="E1183" s="1">
        <v>0</v>
      </c>
      <c r="F1183" s="1">
        <v>0</v>
      </c>
      <c r="G1183" s="2">
        <f t="shared" si="22"/>
        <v>4363774.22</v>
      </c>
      <c r="H1183" s="2">
        <f t="shared" si="23"/>
        <v>4.9999999813735485E-2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6889579</v>
      </c>
      <c r="D1184" s="1">
        <f>BILANCA!E207</f>
        <v>7464646.0499999998</v>
      </c>
      <c r="E1184" s="1">
        <v>0</v>
      </c>
      <c r="F1184" s="1">
        <v>0</v>
      </c>
      <c r="G1184" s="2">
        <f t="shared" si="22"/>
        <v>4385593.0910999998</v>
      </c>
      <c r="H1184" s="2">
        <f t="shared" si="23"/>
        <v>4.9999999813735485E-2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6243160</v>
      </c>
      <c r="D1189" s="1">
        <f>BILANCA!E212</f>
        <v>7185799.9199999999</v>
      </c>
      <c r="E1189" s="1">
        <v>0</v>
      </c>
      <c r="F1189" s="1">
        <v>0</v>
      </c>
      <c r="G1189" s="2">
        <f t="shared" si="22"/>
        <v>4246640.5270399991</v>
      </c>
      <c r="H1189" s="2">
        <f t="shared" si="23"/>
        <v>8.0000000074505806E-2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43965</v>
      </c>
      <c r="D1191" s="1">
        <f>BILANCA!E214</f>
        <v>0</v>
      </c>
      <c r="E1191" s="1">
        <v>0</v>
      </c>
      <c r="F1191" s="1">
        <v>0</v>
      </c>
      <c r="G1191" s="2">
        <f t="shared" si="22"/>
        <v>9144.7199999999993</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602454</v>
      </c>
      <c r="D1194" s="1">
        <f>BILANCA!E217</f>
        <v>278846.13</v>
      </c>
      <c r="E1194" s="1">
        <v>0</v>
      </c>
      <c r="F1194" s="1">
        <v>0</v>
      </c>
      <c r="G1194" s="2">
        <f t="shared" si="22"/>
        <v>244790.86085999999</v>
      </c>
      <c r="H1194" s="2">
        <f t="shared" si="23"/>
        <v>0.13000000000465661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178335694</v>
      </c>
      <c r="D1214" s="1">
        <f>BILANCA!E237</f>
        <v>183440602.28999999</v>
      </c>
      <c r="E1214" s="1">
        <v>0</v>
      </c>
      <c r="F1214" s="1">
        <v>0</v>
      </c>
      <c r="G1214" s="2">
        <f t="shared" si="22"/>
        <v>125945103.57198</v>
      </c>
      <c r="H1214" s="2">
        <f t="shared" si="23"/>
        <v>0.28999999165534973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177672656</v>
      </c>
      <c r="D1215" s="1">
        <f>BILANCA!E238</f>
        <v>182527496.06999999</v>
      </c>
      <c r="E1215" s="1">
        <v>0</v>
      </c>
      <c r="F1215" s="1">
        <v>0</v>
      </c>
      <c r="G1215" s="2">
        <f t="shared" si="22"/>
        <v>125912814.36848</v>
      </c>
      <c r="H1215" s="2">
        <f t="shared" si="23"/>
        <v>6.9999992847442627E-2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184319075</v>
      </c>
      <c r="D1216" s="1">
        <f>BILANCA!E239</f>
        <v>189806342.12</v>
      </c>
      <c r="E1216" s="1">
        <v>0</v>
      </c>
      <c r="F1216" s="1">
        <v>0</v>
      </c>
      <c r="G1216" s="2">
        <f t="shared" si="22"/>
        <v>131396099.90292001</v>
      </c>
      <c r="H1216" s="2">
        <f t="shared" si="23"/>
        <v>0.12000000476837158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184319075</v>
      </c>
      <c r="D1217" s="1">
        <f>BILANCA!E240</f>
        <v>189806342.12</v>
      </c>
      <c r="E1217" s="1">
        <v>0</v>
      </c>
      <c r="F1217" s="1">
        <v>0</v>
      </c>
      <c r="G1217" s="2">
        <f t="shared" si="22"/>
        <v>131960031.66216001</v>
      </c>
      <c r="H1217" s="2">
        <f t="shared" si="23"/>
        <v>0.12000000476837158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6646419</v>
      </c>
      <c r="D1219" s="1">
        <f>BILANCA!E242</f>
        <v>7278846.0499999998</v>
      </c>
      <c r="E1219" s="1">
        <v>0</v>
      </c>
      <c r="F1219" s="1">
        <v>0</v>
      </c>
      <c r="G1219" s="2">
        <f t="shared" si="22"/>
        <v>5004170.2195999995</v>
      </c>
      <c r="H1219" s="2">
        <f t="shared" si="23"/>
        <v>4.9999999813735485E-2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6646419</v>
      </c>
      <c r="D1220" s="1">
        <f>BILANCA!E243</f>
        <v>7278846.0499999998</v>
      </c>
      <c r="E1220" s="1">
        <v>0</v>
      </c>
      <c r="F1220" s="1">
        <v>0</v>
      </c>
      <c r="G1220" s="2">
        <f t="shared" si="22"/>
        <v>5025374.3306999989</v>
      </c>
      <c r="H1220" s="2">
        <f t="shared" si="23"/>
        <v>4.9999999813735485E-2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-4271479</v>
      </c>
      <c r="D1222" s="1">
        <f>BILANCA!E245</f>
        <v>-3720305.0700000003</v>
      </c>
      <c r="E1222" s="1">
        <v>0</v>
      </c>
      <c r="F1222" s="1">
        <v>0</v>
      </c>
      <c r="G1222" s="2">
        <f t="shared" si="22"/>
        <v>-2799189.3044600002</v>
      </c>
      <c r="H1222" s="2">
        <f t="shared" si="23"/>
        <v>7.0000000298023224E-2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12968423</v>
      </c>
      <c r="D1223" s="1">
        <f>BILANCA!E246</f>
        <v>9422171.9100000001</v>
      </c>
      <c r="E1223" s="1">
        <v>0</v>
      </c>
      <c r="F1223" s="1">
        <v>0</v>
      </c>
      <c r="G1223" s="2">
        <f t="shared" si="22"/>
        <v>7635064.0368000008</v>
      </c>
      <c r="H1223" s="2">
        <f t="shared" si="23"/>
        <v>8.9999999850988388E-2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6322004</v>
      </c>
      <c r="D1224" s="1">
        <f>BILANCA!E247</f>
        <v>2095775.89</v>
      </c>
      <c r="E1224" s="1">
        <v>0</v>
      </c>
      <c r="F1224" s="1">
        <v>0</v>
      </c>
      <c r="G1224" s="2">
        <f t="shared" si="22"/>
        <v>2533766.9429799998</v>
      </c>
      <c r="H1224" s="2">
        <f t="shared" si="23"/>
        <v>0.11000000010244548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6646419</v>
      </c>
      <c r="D1226" s="1">
        <f>BILANCA!E249</f>
        <v>7326396.0199999996</v>
      </c>
      <c r="E1226" s="1">
        <v>0</v>
      </c>
      <c r="F1226" s="1">
        <v>0</v>
      </c>
      <c r="G1226" s="2">
        <f t="shared" si="22"/>
        <v>5175708.2827199996</v>
      </c>
      <c r="H1226" s="2">
        <f t="shared" si="23"/>
        <v>1.9999999552965164E-2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17239902</v>
      </c>
      <c r="D1227" s="1">
        <f>BILANCA!E250</f>
        <v>13142476.98</v>
      </c>
      <c r="E1227" s="1">
        <v>0</v>
      </c>
      <c r="F1227" s="1">
        <v>0</v>
      </c>
      <c r="G1227" s="2">
        <f t="shared" si="22"/>
        <v>10620064.85424</v>
      </c>
      <c r="H1227" s="2">
        <f t="shared" si="23"/>
        <v>1.9999999552965164E-2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17239902</v>
      </c>
      <c r="D1229" s="1">
        <f>BILANCA!E252</f>
        <v>13142476.98</v>
      </c>
      <c r="E1229" s="1">
        <v>0</v>
      </c>
      <c r="F1229" s="1">
        <v>0</v>
      </c>
      <c r="G1229" s="2">
        <f t="shared" si="22"/>
        <v>10707114.566160001</v>
      </c>
      <c r="H1229" s="2">
        <f t="shared" si="23"/>
        <v>1.9999999552965164E-2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1768354</v>
      </c>
      <c r="D1232" s="1">
        <f>BILANCA!E255</f>
        <v>1003849.12</v>
      </c>
      <c r="E1232" s="1">
        <v>0</v>
      </c>
      <c r="F1232" s="1">
        <v>0</v>
      </c>
      <c r="G1232" s="2">
        <f t="shared" si="22"/>
        <v>940237.00775999995</v>
      </c>
      <c r="H1232" s="2">
        <f t="shared" si="23"/>
        <v>0.11999999999534339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3166163</v>
      </c>
      <c r="D1233" s="1">
        <f>BILANCA!E256</f>
        <v>3629562.17</v>
      </c>
      <c r="E1233" s="1">
        <v>0</v>
      </c>
      <c r="F1233" s="1">
        <v>0</v>
      </c>
      <c r="G1233" s="2">
        <f t="shared" si="22"/>
        <v>2606321.835</v>
      </c>
      <c r="H1233" s="2">
        <f t="shared" si="23"/>
        <v>0.16999999992549419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11053983</v>
      </c>
      <c r="D1236" s="1">
        <f>BILANCA!E259</f>
        <v>16011225.57</v>
      </c>
      <c r="E1236" s="1">
        <v>0</v>
      </c>
      <c r="F1236" s="1">
        <v>0</v>
      </c>
      <c r="G1236" s="2">
        <f t="shared" si="22"/>
        <v>10898337.837420002</v>
      </c>
      <c r="H1236" s="2">
        <f t="shared" si="23"/>
        <v>0.42999999970197678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11053983</v>
      </c>
      <c r="D1237" s="1">
        <f>BILANCA!E260</f>
        <v>16011225.57</v>
      </c>
      <c r="E1237" s="1">
        <v>0</v>
      </c>
      <c r="F1237" s="1">
        <v>0</v>
      </c>
      <c r="G1237" s="2">
        <f t="shared" si="22"/>
        <v>10941414.27156</v>
      </c>
      <c r="H1237" s="2">
        <f t="shared" si="23"/>
        <v>0.42999999970197678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1697621</v>
      </c>
      <c r="D1240" s="1">
        <f>BILANCA!E264</f>
        <v>1318865.71</v>
      </c>
      <c r="E1240" s="1">
        <v>0</v>
      </c>
      <c r="F1240" s="1">
        <v>0</v>
      </c>
      <c r="G1240" s="2">
        <f t="shared" si="22"/>
        <v>1114185.5719399999</v>
      </c>
      <c r="H1240" s="2">
        <f t="shared" si="23"/>
        <v>0.2900000000372529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780205</v>
      </c>
      <c r="D1241" s="1">
        <f>BILANCA!E265</f>
        <v>350171.97</v>
      </c>
      <c r="E1241" s="1">
        <v>0</v>
      </c>
      <c r="F1241" s="1">
        <v>0</v>
      </c>
      <c r="G1241" s="2">
        <f t="shared" si="22"/>
        <v>381981.62651999999</v>
      </c>
      <c r="H1241" s="2">
        <f t="shared" si="23"/>
        <v>3.0000000027939677E-2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21337</v>
      </c>
      <c r="D1242" s="1">
        <f>BILANCA!E266</f>
        <v>533402.48</v>
      </c>
      <c r="E1242" s="1">
        <v>0</v>
      </c>
      <c r="F1242" s="1">
        <v>0</v>
      </c>
      <c r="G1242" s="2">
        <f t="shared" ref="G1242:G1479" si="24">B1242/1000*C1242+B1242/500*D1242</f>
        <v>281828.76763999998</v>
      </c>
      <c r="H1242" s="2">
        <f t="shared" si="23"/>
        <v>0.47999999998137355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3144827</v>
      </c>
      <c r="D1243" s="1">
        <f>BILANCA!E267</f>
        <v>3096159.69</v>
      </c>
      <c r="E1243" s="1">
        <v>0</v>
      </c>
      <c r="F1243" s="1">
        <v>0</v>
      </c>
      <c r="G1243" s="2">
        <f t="shared" si="24"/>
        <v>2427658.0587999998</v>
      </c>
      <c r="H1243" s="2">
        <f t="shared" si="23"/>
        <v>0.31000000005587935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6109</v>
      </c>
      <c r="D1244" s="1">
        <f>BILANCA!E268</f>
        <v>967.43</v>
      </c>
      <c r="E1244" s="1">
        <v>0</v>
      </c>
      <c r="F1244" s="1">
        <v>0</v>
      </c>
      <c r="G1244" s="2">
        <f t="shared" si="24"/>
        <v>2099.4474599999999</v>
      </c>
      <c r="H1244" s="2">
        <f t="shared" si="23"/>
        <v>0.42999999999994998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18039</v>
      </c>
      <c r="D1247" s="1">
        <f>BILANCA!E271</f>
        <v>18038.93</v>
      </c>
      <c r="E1247" s="1">
        <v>0</v>
      </c>
      <c r="F1247" s="1">
        <v>0</v>
      </c>
      <c r="G1247" s="2">
        <f t="shared" si="24"/>
        <v>14286.851040000001</v>
      </c>
      <c r="H1247" s="2">
        <f t="shared" si="23"/>
        <v>6.9999999999708962E-2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411306</v>
      </c>
      <c r="D1263" s="1">
        <f>BILANCA!E287</f>
        <v>9000</v>
      </c>
      <c r="E1263" s="1">
        <v>0</v>
      </c>
      <c r="F1263" s="1">
        <v>0</v>
      </c>
      <c r="G1263" s="2">
        <f t="shared" si="24"/>
        <v>120205.68000000001</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1880262</v>
      </c>
      <c r="D1264" s="1">
        <f>BILANCA!E288</f>
        <v>2424711.75</v>
      </c>
      <c r="E1264" s="1">
        <v>0</v>
      </c>
      <c r="F1264" s="1">
        <v>0</v>
      </c>
      <c r="G1264" s="2">
        <f t="shared" si="24"/>
        <v>1891041.6255000001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810236</v>
      </c>
      <c r="D1265" s="1">
        <f>BILANCA!E289</f>
        <v>795047.57</v>
      </c>
      <c r="E1265" s="1">
        <v>0</v>
      </c>
      <c r="F1265" s="1">
        <v>0</v>
      </c>
      <c r="G1265" s="2">
        <f t="shared" si="24"/>
        <v>676893.38147999998</v>
      </c>
      <c r="H1265" s="2">
        <f t="shared" si="23"/>
        <v>0.43000000005122274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2508905</v>
      </c>
      <c r="D1266" s="1">
        <f>BILANCA!E290</f>
        <v>2011406.96</v>
      </c>
      <c r="E1266" s="1">
        <v>0</v>
      </c>
      <c r="F1266" s="1">
        <v>0</v>
      </c>
      <c r="G1266" s="2">
        <f t="shared" si="24"/>
        <v>1848476.4543599999</v>
      </c>
      <c r="H1266" s="2">
        <f t="shared" si="23"/>
        <v>4.0000000037252903E-2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6889579</v>
      </c>
      <c r="D1270" s="1">
        <f>BILANCA!E294</f>
        <v>7464646.0499999998</v>
      </c>
      <c r="E1270" s="1">
        <v>0</v>
      </c>
      <c r="F1270" s="1">
        <v>0</v>
      </c>
      <c r="G1270" s="2">
        <f t="shared" si="24"/>
        <v>6262016.0056999996</v>
      </c>
      <c r="H1270" s="2">
        <f t="shared" si="23"/>
        <v>4.9999999813735485E-2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258190</v>
      </c>
      <c r="D1274" s="1">
        <f>BILANCA!E298</f>
        <v>0</v>
      </c>
      <c r="E1274" s="1">
        <v>0</v>
      </c>
      <c r="F1274" s="1">
        <v>0</v>
      </c>
      <c r="G1274" s="2">
        <f t="shared" si="24"/>
        <v>75133.289999999994</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30620</v>
      </c>
      <c r="D1275" s="1">
        <f>BILANCA!E299</f>
        <v>22859.72</v>
      </c>
      <c r="E1275" s="1">
        <v>0</v>
      </c>
      <c r="F1275" s="1">
        <v>0</v>
      </c>
      <c r="G1275" s="2">
        <f t="shared" si="24"/>
        <v>22291.116479999997</v>
      </c>
      <c r="H1275" s="2">
        <f t="shared" si="23"/>
        <v>0.27999999999883585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43965</v>
      </c>
      <c r="D1288" s="1">
        <f>BILANCA!E312</f>
        <v>0</v>
      </c>
      <c r="E1288" s="1">
        <v>0</v>
      </c>
      <c r="F1288" s="1">
        <v>0</v>
      </c>
      <c r="G1288" s="2">
        <f t="shared" si="24"/>
        <v>13409.324999999999</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4910782</v>
      </c>
      <c r="D1299" s="6">
        <f>'RAS-funkcijski'!E5</f>
        <v>6188986.96</v>
      </c>
      <c r="E1299" s="6">
        <v>0</v>
      </c>
      <c r="F1299" s="6">
        <v>0</v>
      </c>
      <c r="G1299" s="7">
        <f t="shared" si="24"/>
        <v>17288.75592</v>
      </c>
      <c r="H1299" s="7">
        <f t="shared" si="23"/>
        <v>4.0000000037252903E-2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4910782</v>
      </c>
      <c r="D1300" s="1">
        <f>'RAS-funkcijski'!E6</f>
        <v>6188986.96</v>
      </c>
      <c r="E1300" s="1">
        <v>0</v>
      </c>
      <c r="F1300" s="1">
        <v>0</v>
      </c>
      <c r="G1300" s="2">
        <f t="shared" si="24"/>
        <v>34577.511839999999</v>
      </c>
      <c r="H1300" s="2">
        <f t="shared" si="23"/>
        <v>4.0000000037252903E-2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4639836</v>
      </c>
      <c r="D1301" s="1">
        <f>'RAS-funkcijski'!E7</f>
        <v>5948779.5700000003</v>
      </c>
      <c r="E1301" s="1">
        <v>0</v>
      </c>
      <c r="F1301" s="1">
        <v>0</v>
      </c>
      <c r="G1301" s="2">
        <f t="shared" si="24"/>
        <v>49612.185420000002</v>
      </c>
      <c r="H1301" s="2">
        <f t="shared" si="23"/>
        <v>0.42999999970197678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270946</v>
      </c>
      <c r="D1302" s="1">
        <f>'RAS-funkcijski'!E8</f>
        <v>240207.39</v>
      </c>
      <c r="E1302" s="1">
        <v>0</v>
      </c>
      <c r="F1302" s="1">
        <v>0</v>
      </c>
      <c r="G1302" s="2">
        <f t="shared" si="24"/>
        <v>3005.4431200000004</v>
      </c>
      <c r="H1302" s="2">
        <f t="shared" si="23"/>
        <v>0.39000000001396984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15750</v>
      </c>
      <c r="D1316" s="1">
        <f>'RAS-funkcijski'!E22</f>
        <v>8730</v>
      </c>
      <c r="E1316" s="1">
        <v>0</v>
      </c>
      <c r="F1316" s="1">
        <v>0</v>
      </c>
      <c r="G1316" s="2">
        <f t="shared" si="24"/>
        <v>597.78</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15750</v>
      </c>
      <c r="D1318" s="1">
        <f>'RAS-funkcijski'!E24</f>
        <v>8730</v>
      </c>
      <c r="E1318" s="1">
        <v>0</v>
      </c>
      <c r="F1318" s="1">
        <v>0</v>
      </c>
      <c r="G1318" s="2">
        <f t="shared" si="24"/>
        <v>664.2</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867117</v>
      </c>
      <c r="D1322" s="1">
        <f>'RAS-funkcijski'!E28</f>
        <v>534523.4</v>
      </c>
      <c r="E1322" s="1">
        <v>0</v>
      </c>
      <c r="F1322" s="1">
        <v>0</v>
      </c>
      <c r="G1322" s="2">
        <f t="shared" si="24"/>
        <v>46467.931200000006</v>
      </c>
      <c r="H1322" s="2">
        <f t="shared" si="23"/>
        <v>0.40000000002328306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815590</v>
      </c>
      <c r="D1324" s="1">
        <f>'RAS-funkcijski'!E30</f>
        <v>523198.4</v>
      </c>
      <c r="E1324" s="1">
        <v>0</v>
      </c>
      <c r="F1324" s="1">
        <v>0</v>
      </c>
      <c r="G1324" s="2">
        <f t="shared" si="24"/>
        <v>48411.656799999997</v>
      </c>
      <c r="H1324" s="2">
        <f t="shared" si="23"/>
        <v>0.40000000002328306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51527</v>
      </c>
      <c r="D1328" s="1">
        <f>'RAS-funkcijski'!E34</f>
        <v>11325</v>
      </c>
      <c r="E1328" s="1">
        <v>0</v>
      </c>
      <c r="F1328" s="1">
        <v>0</v>
      </c>
      <c r="G1328" s="2">
        <f t="shared" si="24"/>
        <v>2225.31</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10899058</v>
      </c>
      <c r="D1329" s="1">
        <f>'RAS-funkcijski'!E35</f>
        <v>4390293.47</v>
      </c>
      <c r="E1329" s="1">
        <v>0</v>
      </c>
      <c r="F1329" s="1">
        <v>0</v>
      </c>
      <c r="G1329" s="2">
        <f t="shared" si="24"/>
        <v>610068.99313999992</v>
      </c>
      <c r="H1329" s="2">
        <f t="shared" si="23"/>
        <v>0.46999999973922968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50119</v>
      </c>
      <c r="D1333" s="1">
        <f>'RAS-funkcijski'!E39</f>
        <v>50000</v>
      </c>
      <c r="E1333" s="1">
        <v>0</v>
      </c>
      <c r="F1333" s="1">
        <v>0</v>
      </c>
      <c r="G1333" s="2">
        <f t="shared" si="24"/>
        <v>5254.1650000000009</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50119</v>
      </c>
      <c r="D1334" s="1">
        <f>'RAS-funkcijski'!E40</f>
        <v>50000</v>
      </c>
      <c r="E1334" s="1">
        <v>0</v>
      </c>
      <c r="F1334" s="1">
        <v>0</v>
      </c>
      <c r="G1334" s="2">
        <f t="shared" si="24"/>
        <v>5404.2839999999997</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10377469</v>
      </c>
      <c r="D1348" s="1">
        <f>'RAS-funkcijski'!E54</f>
        <v>3247082.84</v>
      </c>
      <c r="E1348" s="1">
        <v>0</v>
      </c>
      <c r="F1348" s="1">
        <v>0</v>
      </c>
      <c r="G1348" s="2">
        <f t="shared" si="24"/>
        <v>843581.73399999994</v>
      </c>
      <c r="H1348" s="2">
        <f t="shared" si="27"/>
        <v>0.16000000014901161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10377469</v>
      </c>
      <c r="D1349" s="1">
        <f>'RAS-funkcijski'!E55</f>
        <v>3247082.84</v>
      </c>
      <c r="E1349" s="1">
        <v>0</v>
      </c>
      <c r="F1349" s="1">
        <v>0</v>
      </c>
      <c r="G1349" s="2">
        <f t="shared" si="24"/>
        <v>860453.36867999996</v>
      </c>
      <c r="H1349" s="2">
        <f t="shared" si="27"/>
        <v>0.16000000014901161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61905</v>
      </c>
      <c r="D1354" s="1">
        <f>'RAS-funkcijski'!E60</f>
        <v>27795.94</v>
      </c>
      <c r="E1354" s="1">
        <v>0</v>
      </c>
      <c r="F1354" s="1">
        <v>0</v>
      </c>
      <c r="G1354" s="2">
        <f t="shared" si="24"/>
        <v>6579.82528</v>
      </c>
      <c r="H1354" s="2">
        <f t="shared" si="27"/>
        <v>6.0000000001309672E-2</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198854</v>
      </c>
      <c r="D1355" s="1">
        <f>'RAS-funkcijski'!E61</f>
        <v>949045.84</v>
      </c>
      <c r="E1355" s="1">
        <v>0</v>
      </c>
      <c r="F1355" s="1">
        <v>0</v>
      </c>
      <c r="G1355" s="2">
        <f t="shared" si="24"/>
        <v>119525.90376</v>
      </c>
      <c r="H1355" s="2">
        <f t="shared" si="27"/>
        <v>0.16000000003259629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198854</v>
      </c>
      <c r="D1358" s="1">
        <f>'RAS-funkcijski'!E64</f>
        <v>949045.84</v>
      </c>
      <c r="E1358" s="1">
        <v>0</v>
      </c>
      <c r="F1358" s="1">
        <v>0</v>
      </c>
      <c r="G1358" s="2">
        <f t="shared" si="24"/>
        <v>125816.7408</v>
      </c>
      <c r="H1358" s="2">
        <f t="shared" si="27"/>
        <v>0.16000000003259629</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210711</v>
      </c>
      <c r="D1368" s="1">
        <f>'RAS-funkcijski'!E74</f>
        <v>116368.85</v>
      </c>
      <c r="E1368" s="1">
        <v>0</v>
      </c>
      <c r="F1368" s="1">
        <v>0</v>
      </c>
      <c r="G1368" s="2">
        <f t="shared" si="24"/>
        <v>31041.409000000007</v>
      </c>
      <c r="H1368" s="2">
        <f t="shared" si="27"/>
        <v>0.14999999999417923</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776509</v>
      </c>
      <c r="D1369" s="1">
        <f>'RAS-funkcijski'!E75</f>
        <v>1499459.14</v>
      </c>
      <c r="E1369" s="1">
        <v>0</v>
      </c>
      <c r="F1369" s="1">
        <v>0</v>
      </c>
      <c r="G1369" s="2">
        <f t="shared" si="24"/>
        <v>268055.33687999996</v>
      </c>
      <c r="H1369" s="2">
        <f t="shared" si="27"/>
        <v>0.13999999989755452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634309</v>
      </c>
      <c r="D1370" s="1">
        <f>'RAS-funkcijski'!E76</f>
        <v>1354109.14</v>
      </c>
      <c r="E1370" s="1">
        <v>0</v>
      </c>
      <c r="F1370" s="1">
        <v>0</v>
      </c>
      <c r="G1370" s="2">
        <f t="shared" si="24"/>
        <v>240661.96415999997</v>
      </c>
      <c r="H1370" s="2">
        <f t="shared" si="27"/>
        <v>0.13999999989755452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3675</v>
      </c>
      <c r="E1371" s="1">
        <v>0</v>
      </c>
      <c r="F1371" s="1">
        <v>0</v>
      </c>
      <c r="G1371" s="2">
        <f t="shared" si="24"/>
        <v>536.54999999999995</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142200</v>
      </c>
      <c r="D1375" s="1">
        <f>'RAS-funkcijski'!E81</f>
        <v>141675</v>
      </c>
      <c r="E1375" s="1">
        <v>0</v>
      </c>
      <c r="F1375" s="1">
        <v>0</v>
      </c>
      <c r="G1375" s="2">
        <f t="shared" si="24"/>
        <v>32767.35</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8880954</v>
      </c>
      <c r="D1376" s="1">
        <f>'RAS-funkcijski'!E82</f>
        <v>18330195.079999998</v>
      </c>
      <c r="E1376" s="1">
        <v>0</v>
      </c>
      <c r="F1376" s="1">
        <v>0</v>
      </c>
      <c r="G1376" s="2">
        <f t="shared" si="24"/>
        <v>3552224.8444799995</v>
      </c>
      <c r="H1376" s="2">
        <f t="shared" si="27"/>
        <v>7.9999998211860657E-2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823875</v>
      </c>
      <c r="D1377" s="1">
        <f>'RAS-funkcijski'!E83</f>
        <v>9665638.5199999996</v>
      </c>
      <c r="E1377" s="1">
        <v>0</v>
      </c>
      <c r="F1377" s="1">
        <v>0</v>
      </c>
      <c r="G1377" s="2">
        <f t="shared" si="24"/>
        <v>1592257.01116</v>
      </c>
      <c r="H1377" s="2">
        <f t="shared" si="27"/>
        <v>0.48000000044703484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5750787</v>
      </c>
      <c r="D1378" s="1">
        <f>'RAS-funkcijski'!E84</f>
        <v>6261099.8799999999</v>
      </c>
      <c r="E1378" s="1">
        <v>0</v>
      </c>
      <c r="F1378" s="1">
        <v>0</v>
      </c>
      <c r="G1378" s="2">
        <f t="shared" si="24"/>
        <v>1461838.9408</v>
      </c>
      <c r="H1378" s="2">
        <f t="shared" si="27"/>
        <v>0.12000000011175871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55342</v>
      </c>
      <c r="D1379" s="1">
        <f>'RAS-funkcijski'!E85</f>
        <v>0</v>
      </c>
      <c r="E1379" s="1">
        <v>0</v>
      </c>
      <c r="F1379" s="1">
        <v>0</v>
      </c>
      <c r="G1379" s="2">
        <f t="shared" si="24"/>
        <v>4482.7020000000002</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1252391</v>
      </c>
      <c r="D1380" s="1">
        <f>'RAS-funkcijski'!E86</f>
        <v>1321161.28</v>
      </c>
      <c r="E1380" s="1">
        <v>0</v>
      </c>
      <c r="F1380" s="1">
        <v>0</v>
      </c>
      <c r="G1380" s="2">
        <f t="shared" si="24"/>
        <v>319366.51192000002</v>
      </c>
      <c r="H1380" s="2">
        <f t="shared" si="27"/>
        <v>0.28000000002793968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998559</v>
      </c>
      <c r="D1382" s="1">
        <f>'RAS-funkcijski'!E88</f>
        <v>1082295.3999999999</v>
      </c>
      <c r="E1382" s="1">
        <v>0</v>
      </c>
      <c r="F1382" s="1">
        <v>0</v>
      </c>
      <c r="G1382" s="2">
        <f t="shared" si="24"/>
        <v>265704.58319999999</v>
      </c>
      <c r="H1382" s="2">
        <f t="shared" si="27"/>
        <v>0.39999999990686774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346566</v>
      </c>
      <c r="D1383" s="1">
        <f>'RAS-funkcijski'!E89</f>
        <v>75923.75</v>
      </c>
      <c r="E1383" s="1">
        <v>0</v>
      </c>
      <c r="F1383" s="1">
        <v>0</v>
      </c>
      <c r="G1383" s="2">
        <f t="shared" si="24"/>
        <v>42365.147499999999</v>
      </c>
      <c r="H1383" s="2">
        <f t="shared" si="27"/>
        <v>0.25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295376</v>
      </c>
      <c r="D1388" s="1">
        <f>'RAS-funkcijski'!E94</f>
        <v>24148.75</v>
      </c>
      <c r="E1388" s="1">
        <v>0</v>
      </c>
      <c r="F1388" s="1">
        <v>0</v>
      </c>
      <c r="G1388" s="2">
        <f t="shared" si="24"/>
        <v>30930.614999999998</v>
      </c>
      <c r="H1388" s="2">
        <f t="shared" si="27"/>
        <v>0.25</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295376</v>
      </c>
      <c r="D1389" s="1">
        <f>'RAS-funkcijski'!E95</f>
        <v>24148.75</v>
      </c>
      <c r="E1389" s="1">
        <v>0</v>
      </c>
      <c r="F1389" s="1">
        <v>0</v>
      </c>
      <c r="G1389" s="2">
        <f t="shared" si="24"/>
        <v>31274.288500000002</v>
      </c>
      <c r="H1389" s="2">
        <f t="shared" si="27"/>
        <v>0.25</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50150</v>
      </c>
      <c r="D1398" s="1">
        <f>'RAS-funkcijski'!E104</f>
        <v>50150</v>
      </c>
      <c r="E1398" s="1">
        <v>0</v>
      </c>
      <c r="F1398" s="1">
        <v>0</v>
      </c>
      <c r="G1398" s="2">
        <f t="shared" si="24"/>
        <v>15045</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1040</v>
      </c>
      <c r="D1400" s="1">
        <f>'RAS-funkcijski'!E106</f>
        <v>1625</v>
      </c>
      <c r="E1400" s="1">
        <v>0</v>
      </c>
      <c r="F1400" s="1">
        <v>0</v>
      </c>
      <c r="G1400" s="2">
        <f t="shared" si="24"/>
        <v>437.58</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3882132</v>
      </c>
      <c r="D1401" s="1">
        <f>'RAS-funkcijski'!E107</f>
        <v>3618571.0599999996</v>
      </c>
      <c r="E1401" s="1">
        <v>0</v>
      </c>
      <c r="F1401" s="1">
        <v>0</v>
      </c>
      <c r="G1401" s="2">
        <f t="shared" si="24"/>
        <v>1145285.2343599999</v>
      </c>
      <c r="H1401" s="2">
        <f t="shared" si="27"/>
        <v>5.9999999590218067E-2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2284334</v>
      </c>
      <c r="D1402" s="1">
        <f>'RAS-funkcijski'!E108</f>
        <v>2244533.7599999998</v>
      </c>
      <c r="E1402" s="1">
        <v>0</v>
      </c>
      <c r="F1402" s="1">
        <v>0</v>
      </c>
      <c r="G1402" s="2">
        <f t="shared" si="24"/>
        <v>704433.75807999982</v>
      </c>
      <c r="H1402" s="2">
        <f t="shared" si="27"/>
        <v>0.24000000022351742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1476798</v>
      </c>
      <c r="D1403" s="1">
        <f>'RAS-funkcijski'!E109</f>
        <v>1150037.3</v>
      </c>
      <c r="E1403" s="1">
        <v>0</v>
      </c>
      <c r="F1403" s="1">
        <v>0</v>
      </c>
      <c r="G1403" s="2">
        <f t="shared" si="24"/>
        <v>396571.62300000002</v>
      </c>
      <c r="H1403" s="2">
        <f t="shared" si="27"/>
        <v>0.30000000004656613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121000</v>
      </c>
      <c r="D1405" s="1">
        <f>'RAS-funkcijski'!E111</f>
        <v>224000</v>
      </c>
      <c r="E1405" s="1">
        <v>0</v>
      </c>
      <c r="F1405" s="1">
        <v>0</v>
      </c>
      <c r="G1405" s="2">
        <f t="shared" si="24"/>
        <v>60883</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3815657</v>
      </c>
      <c r="D1408" s="1">
        <f>'RAS-funkcijski'!E114</f>
        <v>5153829.97</v>
      </c>
      <c r="E1408" s="1">
        <v>0</v>
      </c>
      <c r="F1408" s="1">
        <v>0</v>
      </c>
      <c r="G1408" s="2">
        <f t="shared" si="24"/>
        <v>1553564.8633999999</v>
      </c>
      <c r="H1408" s="2">
        <f t="shared" si="27"/>
        <v>3.0000000260770321E-2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3406314</v>
      </c>
      <c r="D1409" s="1">
        <f>'RAS-funkcijski'!E115</f>
        <v>4697612.9799999995</v>
      </c>
      <c r="E1409" s="1">
        <v>0</v>
      </c>
      <c r="F1409" s="1">
        <v>0</v>
      </c>
      <c r="G1409" s="2">
        <f t="shared" si="24"/>
        <v>1420970.9355599999</v>
      </c>
      <c r="H1409" s="2">
        <f t="shared" si="27"/>
        <v>2.0000000484287739E-2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2961925</v>
      </c>
      <c r="D1410" s="1">
        <f>'RAS-funkcijski'!E116</f>
        <v>3874483.8</v>
      </c>
      <c r="E1410" s="1">
        <v>0</v>
      </c>
      <c r="F1410" s="1">
        <v>0</v>
      </c>
      <c r="G1410" s="2">
        <f t="shared" si="24"/>
        <v>1199619.9712</v>
      </c>
      <c r="H1410" s="2">
        <f t="shared" si="27"/>
        <v>0.20000000018626451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444389</v>
      </c>
      <c r="D1411" s="1">
        <f>'RAS-funkcijski'!E117</f>
        <v>823129.18</v>
      </c>
      <c r="E1411" s="1">
        <v>0</v>
      </c>
      <c r="F1411" s="1">
        <v>0</v>
      </c>
      <c r="G1411" s="2">
        <f t="shared" si="24"/>
        <v>236243.15168000001</v>
      </c>
      <c r="H1411" s="2">
        <f t="shared" si="27"/>
        <v>0.18000000005122274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12188</v>
      </c>
      <c r="D1419" s="1">
        <f>'RAS-funkcijski'!E125</f>
        <v>0</v>
      </c>
      <c r="E1419" s="1">
        <v>0</v>
      </c>
      <c r="F1419" s="1">
        <v>0</v>
      </c>
      <c r="G1419" s="2">
        <f t="shared" si="24"/>
        <v>1474.748</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397155</v>
      </c>
      <c r="D1422" s="1">
        <f>'RAS-funkcijski'!E128</f>
        <v>456216.99</v>
      </c>
      <c r="E1422" s="1">
        <v>0</v>
      </c>
      <c r="F1422" s="1">
        <v>0</v>
      </c>
      <c r="G1422" s="2">
        <f t="shared" si="24"/>
        <v>162389.03352</v>
      </c>
      <c r="H1422" s="2">
        <f t="shared" si="27"/>
        <v>1.0000000009313226E-2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817685</v>
      </c>
      <c r="D1423" s="1">
        <f>'RAS-funkcijski'!E129</f>
        <v>917796.92999999993</v>
      </c>
      <c r="E1423" s="1">
        <v>0</v>
      </c>
      <c r="F1423" s="1">
        <v>0</v>
      </c>
      <c r="G1423" s="2">
        <f t="shared" si="24"/>
        <v>331659.85749999998</v>
      </c>
      <c r="H1423" s="2">
        <f t="shared" si="27"/>
        <v>7.000000006519258E-2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50658</v>
      </c>
      <c r="D1431" s="1">
        <f>'RAS-funkcijski'!E137</f>
        <v>34608.589999999997</v>
      </c>
      <c r="E1431" s="1">
        <v>0</v>
      </c>
      <c r="F1431" s="1">
        <v>0</v>
      </c>
      <c r="G1431" s="2">
        <f t="shared" si="24"/>
        <v>15943.398939999999</v>
      </c>
      <c r="H1431" s="2">
        <f t="shared" si="27"/>
        <v>0.41000000000349246</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767027</v>
      </c>
      <c r="D1434" s="1">
        <f>'RAS-funkcijski'!E140</f>
        <v>883188.34</v>
      </c>
      <c r="E1434" s="1">
        <v>0</v>
      </c>
      <c r="F1434" s="1">
        <v>0</v>
      </c>
      <c r="G1434" s="2">
        <f t="shared" si="24"/>
        <v>344542.90048000001</v>
      </c>
      <c r="H1434" s="2">
        <f t="shared" si="27"/>
        <v>0.33999999996740371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35212210</v>
      </c>
      <c r="D1435" s="13">
        <f>'RAS-funkcijski'!E141</f>
        <v>40718309.759999998</v>
      </c>
      <c r="E1435" s="13">
        <v>0</v>
      </c>
      <c r="F1435" s="13">
        <v>0</v>
      </c>
      <c r="G1435" s="14">
        <f t="shared" si="24"/>
        <v>15980889.644239999</v>
      </c>
      <c r="H1435" s="14">
        <f t="shared" si="27"/>
        <v>0.24000000208616257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15522.650000000001</v>
      </c>
      <c r="E1436" s="6">
        <v>0</v>
      </c>
      <c r="F1436" s="6">
        <v>0</v>
      </c>
      <c r="G1436" s="7">
        <f t="shared" si="24"/>
        <v>31.045300000000005</v>
      </c>
      <c r="H1436" s="7">
        <f t="shared" si="27"/>
        <v>0.34999999999854481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15522.650000000001</v>
      </c>
      <c r="E1453" s="1">
        <v>0</v>
      </c>
      <c r="F1453" s="1">
        <v>0</v>
      </c>
      <c r="G1453" s="2">
        <f t="shared" si="24"/>
        <v>558.81539999999995</v>
      </c>
      <c r="H1453" s="2">
        <f t="shared" si="27"/>
        <v>0.34999999999854481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15522.650000000001</v>
      </c>
      <c r="E1454" s="1">
        <v>0</v>
      </c>
      <c r="F1454" s="1">
        <v>0</v>
      </c>
      <c r="G1454" s="2">
        <f t="shared" si="24"/>
        <v>589.86070000000007</v>
      </c>
      <c r="H1454" s="2">
        <f t="shared" si="27"/>
        <v>0.34999999999854481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7731.84</v>
      </c>
      <c r="E1456" s="1">
        <v>0</v>
      </c>
      <c r="F1456" s="1">
        <v>0</v>
      </c>
      <c r="G1456" s="2">
        <f t="shared" si="24"/>
        <v>324.73728</v>
      </c>
      <c r="H1456" s="2">
        <f t="shared" si="27"/>
        <v>0.15999999999985448</v>
      </c>
      <c r="I1456" s="10">
        <f t="shared" si="30"/>
        <v>51.957964799952741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7790.81</v>
      </c>
      <c r="E1458" s="1">
        <v>0</v>
      </c>
      <c r="F1458" s="1">
        <v>0</v>
      </c>
      <c r="G1458" s="2">
        <f t="shared" si="24"/>
        <v>358.37726000000004</v>
      </c>
      <c r="H1458" s="2">
        <f t="shared" si="27"/>
        <v>0.18999999999959982</v>
      </c>
      <c r="I1458" s="10">
        <f t="shared" si="30"/>
        <v>68.091679399856588</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12500288.539999999</v>
      </c>
      <c r="D1480" s="6"/>
      <c r="E1480" s="6">
        <v>0</v>
      </c>
      <c r="F1480" s="6">
        <v>0</v>
      </c>
      <c r="G1480" s="7">
        <f t="shared" ref="G1480:G1580" si="34">B1480/1000*C1480</f>
        <v>12500.28854</v>
      </c>
      <c r="H1480" s="7">
        <f t="shared" ref="H1480:H1580" si="35">ABS(C1480-ROUND(C1480,0))</f>
        <v>0.46000000089406967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45777873.860000007</v>
      </c>
      <c r="D1481" s="1">
        <v>0</v>
      </c>
      <c r="E1481" s="1">
        <v>0</v>
      </c>
      <c r="F1481" s="1">
        <v>0</v>
      </c>
      <c r="G1481" s="2">
        <f t="shared" si="34"/>
        <v>91555.747720000014</v>
      </c>
      <c r="H1481" s="2">
        <f t="shared" si="35"/>
        <v>0.13999999314546585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25906</v>
      </c>
      <c r="D1482" s="1">
        <v>0</v>
      </c>
      <c r="E1482" s="1">
        <v>0</v>
      </c>
      <c r="F1482" s="1">
        <v>0</v>
      </c>
      <c r="G1482" s="2">
        <f t="shared" si="34"/>
        <v>77.718000000000004</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25843950.07</v>
      </c>
      <c r="D1483" s="1">
        <v>0</v>
      </c>
      <c r="E1483" s="1">
        <v>0</v>
      </c>
      <c r="F1483" s="1">
        <v>0</v>
      </c>
      <c r="G1483" s="2">
        <f t="shared" si="34"/>
        <v>103375.80028000001</v>
      </c>
      <c r="H1483" s="2">
        <f t="shared" si="35"/>
        <v>7.0000000298023224E-2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4097624.74</v>
      </c>
      <c r="D1484" s="1">
        <v>0</v>
      </c>
      <c r="E1484" s="1">
        <v>0</v>
      </c>
      <c r="F1484" s="1">
        <v>0</v>
      </c>
      <c r="G1484" s="2">
        <f t="shared" si="34"/>
        <v>20488.1237</v>
      </c>
      <c r="H1484" s="2">
        <f t="shared" si="35"/>
        <v>0.25999999977648258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9736654.3800000008</v>
      </c>
      <c r="D1485" s="1">
        <v>0</v>
      </c>
      <c r="E1485" s="1">
        <v>0</v>
      </c>
      <c r="F1485" s="1">
        <v>0</v>
      </c>
      <c r="G1485" s="2">
        <f t="shared" si="34"/>
        <v>58419.926280000007</v>
      </c>
      <c r="H1485" s="2">
        <f t="shared" si="35"/>
        <v>0.38000000081956387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33940.36</v>
      </c>
      <c r="D1486" s="1">
        <v>0</v>
      </c>
      <c r="E1486" s="1">
        <v>0</v>
      </c>
      <c r="F1486" s="1">
        <v>0</v>
      </c>
      <c r="G1486" s="2">
        <f t="shared" si="34"/>
        <v>237.58252000000002</v>
      </c>
      <c r="H1486" s="2">
        <f t="shared" si="35"/>
        <v>0.36000000000058208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1300800</v>
      </c>
      <c r="D1487" s="1">
        <v>0</v>
      </c>
      <c r="E1487" s="1">
        <v>0</v>
      </c>
      <c r="F1487" s="1">
        <v>0</v>
      </c>
      <c r="G1487" s="2">
        <f t="shared" si="34"/>
        <v>10406.4</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745981.08</v>
      </c>
      <c r="D1489" s="1">
        <v>0</v>
      </c>
      <c r="E1489" s="1">
        <v>0</v>
      </c>
      <c r="F1489" s="1">
        <v>0</v>
      </c>
      <c r="G1489" s="2">
        <f t="shared" si="34"/>
        <v>7459.8107999999993</v>
      </c>
      <c r="H1489" s="2">
        <f t="shared" si="35"/>
        <v>7.9999999958090484E-2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2279695.15</v>
      </c>
      <c r="D1490" s="1">
        <v>0</v>
      </c>
      <c r="E1490" s="1">
        <v>0</v>
      </c>
      <c r="F1490" s="1">
        <v>0</v>
      </c>
      <c r="G1490" s="2">
        <f t="shared" si="34"/>
        <v>25076.646649999999</v>
      </c>
      <c r="H1490" s="2">
        <f t="shared" si="35"/>
        <v>0.14999999990686774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7649254.3600000003</v>
      </c>
      <c r="D1491" s="1">
        <v>0</v>
      </c>
      <c r="E1491" s="1">
        <v>0</v>
      </c>
      <c r="F1491" s="1">
        <v>0</v>
      </c>
      <c r="G1491" s="2">
        <f t="shared" si="34"/>
        <v>91791.052320000003</v>
      </c>
      <c r="H1491" s="2">
        <f t="shared" si="35"/>
        <v>0.36000000033527613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12824818.550000001</v>
      </c>
      <c r="D1492" s="1">
        <v>0</v>
      </c>
      <c r="E1492" s="1">
        <v>0</v>
      </c>
      <c r="F1492" s="1">
        <v>0</v>
      </c>
      <c r="G1492" s="2">
        <f t="shared" si="34"/>
        <v>166722.64115000001</v>
      </c>
      <c r="H1492" s="2">
        <f t="shared" si="35"/>
        <v>0.44999999925494194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7083199.2400000002</v>
      </c>
      <c r="D1493" s="1">
        <v>0</v>
      </c>
      <c r="E1493" s="1">
        <v>0</v>
      </c>
      <c r="F1493" s="1">
        <v>0</v>
      </c>
      <c r="G1493" s="2">
        <f t="shared" si="34"/>
        <v>99164.78936000001</v>
      </c>
      <c r="H1493" s="2">
        <f t="shared" si="35"/>
        <v>0.24000000022351742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7083199.2400000002</v>
      </c>
      <c r="D1497" s="1">
        <v>0</v>
      </c>
      <c r="E1497" s="1">
        <v>0</v>
      </c>
      <c r="F1497" s="1">
        <v>0</v>
      </c>
      <c r="G1497" s="2">
        <f t="shared" si="34"/>
        <v>127497.58631999999</v>
      </c>
      <c r="H1497" s="2">
        <f t="shared" si="35"/>
        <v>0.24000000022351742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45573350.07</v>
      </c>
      <c r="D1499" s="1">
        <v>0</v>
      </c>
      <c r="E1499" s="1">
        <v>0</v>
      </c>
      <c r="F1499" s="1">
        <v>0</v>
      </c>
      <c r="G1499" s="2">
        <f t="shared" si="34"/>
        <v>911467.00140000007</v>
      </c>
      <c r="H1499" s="2">
        <f t="shared" si="35"/>
        <v>7.0000000298023224E-2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6249.28</v>
      </c>
      <c r="D1500" s="1">
        <v>0</v>
      </c>
      <c r="E1500" s="1">
        <v>0</v>
      </c>
      <c r="F1500" s="1">
        <v>0</v>
      </c>
      <c r="G1500" s="2">
        <f t="shared" si="34"/>
        <v>131.23488</v>
      </c>
      <c r="H1500" s="2">
        <f t="shared" si="35"/>
        <v>0.27999999999974534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25721463.440000001</v>
      </c>
      <c r="D1501" s="1">
        <v>0</v>
      </c>
      <c r="E1501" s="1">
        <v>0</v>
      </c>
      <c r="F1501" s="1">
        <v>0</v>
      </c>
      <c r="G1501" s="2">
        <f t="shared" si="34"/>
        <v>565872.19568</v>
      </c>
      <c r="H1501" s="2">
        <f t="shared" si="35"/>
        <v>0.44000000134110451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3997200.4</v>
      </c>
      <c r="D1502" s="1">
        <v>0</v>
      </c>
      <c r="E1502" s="1">
        <v>0</v>
      </c>
      <c r="F1502" s="1">
        <v>0</v>
      </c>
      <c r="G1502" s="2">
        <f t="shared" si="34"/>
        <v>91935.609199999992</v>
      </c>
      <c r="H1502" s="2">
        <f t="shared" si="35"/>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9613867.7100000009</v>
      </c>
      <c r="D1503" s="1">
        <v>0</v>
      </c>
      <c r="E1503" s="1">
        <v>0</v>
      </c>
      <c r="F1503" s="1">
        <v>0</v>
      </c>
      <c r="G1503" s="2">
        <f t="shared" si="34"/>
        <v>230732.82504000003</v>
      </c>
      <c r="H1503" s="2">
        <f t="shared" si="35"/>
        <v>0.28999999910593033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35093.03</v>
      </c>
      <c r="D1504" s="1">
        <v>0</v>
      </c>
      <c r="E1504" s="1">
        <v>0</v>
      </c>
      <c r="F1504" s="1">
        <v>0</v>
      </c>
      <c r="G1504" s="2">
        <f t="shared" si="34"/>
        <v>877.32574999999997</v>
      </c>
      <c r="H1504" s="2">
        <f t="shared" si="35"/>
        <v>2.9999999998835847E-2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1291695</v>
      </c>
      <c r="D1505" s="1">
        <v>0</v>
      </c>
      <c r="E1505" s="1">
        <v>0</v>
      </c>
      <c r="F1505" s="1">
        <v>0</v>
      </c>
      <c r="G1505" s="2">
        <f t="shared" si="34"/>
        <v>33584.07</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692739.46</v>
      </c>
      <c r="D1507" s="1">
        <v>0</v>
      </c>
      <c r="E1507" s="1">
        <v>0</v>
      </c>
      <c r="F1507" s="1">
        <v>0</v>
      </c>
      <c r="G1507" s="2">
        <f t="shared" si="34"/>
        <v>19396.704880000001</v>
      </c>
      <c r="H1507" s="2">
        <f t="shared" si="35"/>
        <v>0.4599999999627471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2413834.0499999998</v>
      </c>
      <c r="D1508" s="1">
        <v>0</v>
      </c>
      <c r="E1508" s="1">
        <v>0</v>
      </c>
      <c r="F1508" s="1">
        <v>0</v>
      </c>
      <c r="G1508" s="2">
        <f t="shared" si="34"/>
        <v>70001.187449999998</v>
      </c>
      <c r="H1508" s="2">
        <f t="shared" si="35"/>
        <v>4.9999999813735485E-2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7677033.79</v>
      </c>
      <c r="D1509" s="1">
        <v>0</v>
      </c>
      <c r="E1509" s="1">
        <v>0</v>
      </c>
      <c r="F1509" s="1">
        <v>0</v>
      </c>
      <c r="G1509" s="2">
        <f t="shared" si="34"/>
        <v>230311.01369999998</v>
      </c>
      <c r="H1509" s="2">
        <f t="shared" si="35"/>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13337504.84</v>
      </c>
      <c r="D1510" s="1">
        <v>0</v>
      </c>
      <c r="E1510" s="1">
        <v>0</v>
      </c>
      <c r="F1510" s="1">
        <v>0</v>
      </c>
      <c r="G1510" s="2">
        <f t="shared" si="34"/>
        <v>413462.65003999998</v>
      </c>
      <c r="H1510" s="2">
        <f t="shared" si="35"/>
        <v>0.16000000014901161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6508132.5099999998</v>
      </c>
      <c r="D1511" s="1">
        <v>0</v>
      </c>
      <c r="E1511" s="1">
        <v>0</v>
      </c>
      <c r="F1511" s="1">
        <v>0</v>
      </c>
      <c r="G1511" s="2">
        <f t="shared" si="34"/>
        <v>208260.24032000001</v>
      </c>
      <c r="H1511" s="2">
        <f t="shared" si="35"/>
        <v>0.49000000022351742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6508132.5099999998</v>
      </c>
      <c r="D1515" s="1">
        <v>0</v>
      </c>
      <c r="E1515" s="1">
        <v>0</v>
      </c>
      <c r="F1515" s="1">
        <v>0</v>
      </c>
      <c r="G1515" s="2">
        <f t="shared" si="34"/>
        <v>234292.77035999997</v>
      </c>
      <c r="H1515" s="2">
        <f t="shared" si="35"/>
        <v>0.49000000022351742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12704812.330000006</v>
      </c>
      <c r="D1517" s="1">
        <v>0</v>
      </c>
      <c r="E1517" s="1">
        <v>0</v>
      </c>
      <c r="F1517" s="1">
        <v>0</v>
      </c>
      <c r="G1517" s="2">
        <f t="shared" si="34"/>
        <v>482782.86854000023</v>
      </c>
      <c r="H1517" s="2">
        <f t="shared" si="35"/>
        <v>0.33000000566244125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804047.57</v>
      </c>
      <c r="D1518" s="1">
        <v>0</v>
      </c>
      <c r="E1518" s="1">
        <v>0</v>
      </c>
      <c r="F1518" s="1">
        <v>0</v>
      </c>
      <c r="G1518" s="2">
        <f t="shared" si="34"/>
        <v>31357.855229999997</v>
      </c>
      <c r="H1518" s="2">
        <f t="shared" si="35"/>
        <v>0.43000000005122274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9000</v>
      </c>
      <c r="D1524" s="1">
        <v>0</v>
      </c>
      <c r="E1524" s="1">
        <v>0</v>
      </c>
      <c r="F1524" s="1">
        <v>0</v>
      </c>
      <c r="G1524" s="2">
        <f t="shared" si="34"/>
        <v>405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9000</v>
      </c>
      <c r="D1530" s="1">
        <v>0</v>
      </c>
      <c r="E1530" s="1">
        <v>0</v>
      </c>
      <c r="F1530" s="1">
        <v>0</v>
      </c>
      <c r="G1530" s="2">
        <f t="shared" si="34"/>
        <v>458.99999999999994</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9000</v>
      </c>
      <c r="D1534" s="1">
        <v>0</v>
      </c>
      <c r="E1534" s="1">
        <v>0</v>
      </c>
      <c r="F1534" s="1">
        <v>0</v>
      </c>
      <c r="G1534" s="2">
        <f t="shared" si="34"/>
        <v>495</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795047.57</v>
      </c>
      <c r="D1565" s="1">
        <v>0</v>
      </c>
      <c r="E1565" s="1">
        <v>0</v>
      </c>
      <c r="F1565" s="1">
        <v>0</v>
      </c>
      <c r="G1565" s="2">
        <f t="shared" si="34"/>
        <v>68374.091019999993</v>
      </c>
      <c r="H1565" s="2">
        <f t="shared" si="35"/>
        <v>0.43000000005122274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734000</v>
      </c>
      <c r="D1566" s="1">
        <v>0</v>
      </c>
      <c r="E1566" s="1">
        <v>0</v>
      </c>
      <c r="F1566" s="1">
        <v>0</v>
      </c>
      <c r="G1566" s="2">
        <f t="shared" si="34"/>
        <v>63857.999999999993</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61047.57</v>
      </c>
      <c r="D1569" s="1">
        <v>0</v>
      </c>
      <c r="E1569" s="1">
        <v>0</v>
      </c>
      <c r="F1569" s="1">
        <v>0</v>
      </c>
      <c r="G1569" s="2">
        <f t="shared" si="34"/>
        <v>5494.2812999999996</v>
      </c>
      <c r="H1569" s="2">
        <f t="shared" si="35"/>
        <v>0.43000000000029104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11900764.76</v>
      </c>
      <c r="D1576" s="1">
        <v>0</v>
      </c>
      <c r="E1576" s="1">
        <v>0</v>
      </c>
      <c r="F1576" s="1">
        <v>0</v>
      </c>
      <c r="G1576" s="2">
        <f t="shared" si="34"/>
        <v>1154374.18172</v>
      </c>
      <c r="H1576" s="2">
        <f t="shared" si="35"/>
        <v>0.24000000022351742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2466433.88</v>
      </c>
      <c r="D1578" s="1">
        <v>0</v>
      </c>
      <c r="E1578" s="1">
        <v>0</v>
      </c>
      <c r="F1578" s="1">
        <v>0</v>
      </c>
      <c r="G1578" s="2">
        <f t="shared" si="34"/>
        <v>244176.95412000001</v>
      </c>
      <c r="H1578" s="2">
        <f t="shared" si="35"/>
        <v>0.12000000011175871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1969684.83</v>
      </c>
      <c r="D1579" s="1">
        <v>0</v>
      </c>
      <c r="E1579" s="1">
        <v>0</v>
      </c>
      <c r="F1579" s="1">
        <v>0</v>
      </c>
      <c r="G1579" s="2">
        <f t="shared" si="34"/>
        <v>196968.48300000001</v>
      </c>
      <c r="H1579" s="2">
        <f t="shared" si="35"/>
        <v>0.16999999992549419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7464646.0499999998</v>
      </c>
      <c r="D1580" s="13">
        <v>0</v>
      </c>
      <c r="E1580" s="13">
        <v>0</v>
      </c>
      <c r="F1580" s="13">
        <v>0</v>
      </c>
      <c r="G1580" s="14">
        <f t="shared" si="34"/>
        <v>753929.25105000008</v>
      </c>
      <c r="H1580" s="14">
        <f t="shared" si="35"/>
        <v>4.9999999813735485E-2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69" t="s">
        <v>3386</v>
      </c>
      <c r="B48" s="380" t="s">
        <v>3387</v>
      </c>
      <c r="C48" s="379"/>
      <c r="D48" s="4"/>
      <c r="E48" s="4"/>
      <c r="F48" s="4"/>
      <c r="G48" s="4"/>
      <c r="H48" s="4"/>
      <c r="I48" s="4"/>
      <c r="J48" s="4"/>
      <c r="K48" s="4"/>
      <c r="L48" s="4"/>
      <c r="M48" s="4"/>
      <c r="N48" s="4"/>
      <c r="O48" s="4"/>
      <c r="P48" s="4"/>
      <c r="Q48" s="4"/>
    </row>
    <row r="49" spans="1:17" ht="34.5" customHeight="1" x14ac:dyDescent="0.2">
      <c r="A49" s="269" t="s">
        <v>3388</v>
      </c>
      <c r="B49" s="378" t="s">
        <v>3389</v>
      </c>
      <c r="C49" s="379"/>
      <c r="D49" s="4"/>
      <c r="E49" s="4"/>
      <c r="F49" s="4"/>
      <c r="G49" s="4"/>
      <c r="H49" s="4"/>
      <c r="I49" s="4"/>
      <c r="J49" s="4"/>
      <c r="K49" s="4"/>
      <c r="L49" s="4"/>
      <c r="M49" s="4"/>
      <c r="N49" s="4"/>
      <c r="O49" s="4"/>
      <c r="P49" s="4"/>
      <c r="Q49" s="4"/>
    </row>
    <row r="50" spans="1:17" ht="34.5" customHeight="1" x14ac:dyDescent="0.2">
      <c r="A50" s="269" t="s">
        <v>3390</v>
      </c>
      <c r="B50" s="378" t="s">
        <v>3391</v>
      </c>
      <c r="C50" s="379"/>
      <c r="D50" s="4"/>
      <c r="E50" s="4"/>
      <c r="F50" s="4"/>
      <c r="G50" s="4"/>
      <c r="H50" s="4"/>
      <c r="I50" s="4"/>
      <c r="J50" s="4"/>
      <c r="K50" s="4"/>
      <c r="L50" s="4"/>
      <c r="M50" s="4"/>
      <c r="N50" s="4"/>
      <c r="O50" s="4"/>
      <c r="P50" s="4"/>
      <c r="Q50" s="4"/>
    </row>
    <row r="51" spans="1:17" ht="31.5" customHeight="1" x14ac:dyDescent="0.2">
      <c r="A51" s="31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33396</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40370688</v>
      </c>
      <c r="I16" s="172">
        <f>'PR-RAS'!E6</f>
        <v>35638734.160000004</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25111105</v>
      </c>
      <c r="I17" s="172">
        <f>'PR-RAS'!E151</f>
        <v>31404596.470000003</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4271479</v>
      </c>
      <c r="I19" s="173">
        <f>'PR-RAS'!E646</f>
        <v>3720305.070000004</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158947860</v>
      </c>
      <c r="I20" s="175">
        <f>BILANCA!E7</f>
        <v>164458727.71999994</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31888122</v>
      </c>
      <c r="I21" s="177">
        <f>BILANCA!E68</f>
        <v>31686686.900000002</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12500288</v>
      </c>
      <c r="I22" s="177">
        <f>BILANCA!E176</f>
        <v>12704812.329999998</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178335694</v>
      </c>
      <c r="I23" s="179">
        <f>BILANCA!E237</f>
        <v>183440602.28999999</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4910782</v>
      </c>
      <c r="I24" s="175">
        <f>'RAS-funkcijski'!E5</f>
        <v>6188986.96</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10899058</v>
      </c>
      <c r="I25" s="177">
        <f>'RAS-funkcijski'!E35</f>
        <v>4390293.47</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998559</v>
      </c>
      <c r="I26" s="177">
        <f>'RAS-funkcijski'!E88</f>
        <v>1082295.3999999999</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3815657</v>
      </c>
      <c r="I27" s="177">
        <f>'RAS-funkcijski'!E114</f>
        <v>5153829.97</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35212210</v>
      </c>
      <c r="I28" s="181">
        <f>'RAS-funkcijski'!E141</f>
        <v>40718309.759999998</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15522.650000000001</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15522.650000000001</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12500288.539999999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12704812.330000006</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804047.57</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11900764.76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5" zoomScaleNormal="100" workbookViewId="0">
      <selection activeCell="D638" sqref="D63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40370688</v>
      </c>
      <c r="E6" s="53">
        <f>E7+E44+E50+E82+E106+E124+E133+E139</f>
        <v>35638734.160000004</v>
      </c>
      <c r="F6" s="54">
        <f t="shared" ref="F6:F131" si="0">IF(D6&lt;&gt;0,IF(E6/D6&gt;=100,"&gt;&gt;100",E6/D6*100),"-")</f>
        <v>88.278738672969865</v>
      </c>
    </row>
    <row r="7" spans="1:25" ht="12.75" customHeight="1" x14ac:dyDescent="0.2">
      <c r="A7" s="55">
        <v>61</v>
      </c>
      <c r="B7" s="307" t="s">
        <v>57</v>
      </c>
      <c r="C7" s="52" t="s">
        <v>58</v>
      </c>
      <c r="D7" s="53">
        <f t="shared" ref="D7:E7" si="1">D8+D17+D23+D29+D37+D40</f>
        <v>13704380</v>
      </c>
      <c r="E7" s="53">
        <f t="shared" si="1"/>
        <v>16568128.520000005</v>
      </c>
      <c r="F7" s="54">
        <f t="shared" si="0"/>
        <v>120.89659306002902</v>
      </c>
    </row>
    <row r="8" spans="1:25" ht="12.75" customHeight="1" x14ac:dyDescent="0.2">
      <c r="A8" s="55">
        <v>611</v>
      </c>
      <c r="B8" s="87" t="s">
        <v>59</v>
      </c>
      <c r="C8" s="52" t="s">
        <v>60</v>
      </c>
      <c r="D8" s="53">
        <f t="shared" ref="D8:E8" si="2">SUM(D9:D14)-D15-D16</f>
        <v>12399887</v>
      </c>
      <c r="E8" s="53">
        <f t="shared" si="2"/>
        <v>15289303.250000004</v>
      </c>
      <c r="F8" s="54">
        <f t="shared" si="0"/>
        <v>123.30195630008566</v>
      </c>
    </row>
    <row r="9" spans="1:25" ht="12.75" customHeight="1" x14ac:dyDescent="0.2">
      <c r="A9" s="55">
        <v>6111</v>
      </c>
      <c r="B9" s="87" t="s">
        <v>61</v>
      </c>
      <c r="C9" s="52" t="s">
        <v>62</v>
      </c>
      <c r="D9" s="244">
        <v>12866875</v>
      </c>
      <c r="E9" s="244">
        <v>15671384.82</v>
      </c>
      <c r="F9" s="54">
        <f t="shared" si="0"/>
        <v>121.79635552533152</v>
      </c>
    </row>
    <row r="10" spans="1:25" ht="12.75" customHeight="1" x14ac:dyDescent="0.2">
      <c r="A10" s="55">
        <v>6112</v>
      </c>
      <c r="B10" s="87" t="s">
        <v>63</v>
      </c>
      <c r="C10" s="52" t="s">
        <v>64</v>
      </c>
      <c r="D10" s="244">
        <v>1214189</v>
      </c>
      <c r="E10" s="244">
        <v>1300211.53</v>
      </c>
      <c r="F10" s="54">
        <f t="shared" si="0"/>
        <v>107.08477263424392</v>
      </c>
    </row>
    <row r="11" spans="1:25" ht="12.75" customHeight="1" x14ac:dyDescent="0.2">
      <c r="A11" s="55">
        <v>6113</v>
      </c>
      <c r="B11" s="87" t="s">
        <v>65</v>
      </c>
      <c r="C11" s="52" t="s">
        <v>66</v>
      </c>
      <c r="D11" s="244">
        <v>338437</v>
      </c>
      <c r="E11" s="244">
        <v>397105.82</v>
      </c>
      <c r="F11" s="54">
        <f t="shared" si="0"/>
        <v>117.33522634936489</v>
      </c>
    </row>
    <row r="12" spans="1:25" ht="12.75" customHeight="1" x14ac:dyDescent="0.2">
      <c r="A12" s="55">
        <v>6114</v>
      </c>
      <c r="B12" s="87" t="s">
        <v>67</v>
      </c>
      <c r="C12" s="52" t="s">
        <v>68</v>
      </c>
      <c r="D12" s="244">
        <v>101973</v>
      </c>
      <c r="E12" s="244">
        <v>86082.96</v>
      </c>
      <c r="F12" s="54">
        <f t="shared" si="0"/>
        <v>84.417404607101886</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2121587</v>
      </c>
      <c r="E15" s="244">
        <v>2165481.88</v>
      </c>
      <c r="F15" s="54">
        <f t="shared" si="0"/>
        <v>102.06896441201798</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1205483</v>
      </c>
      <c r="E23" s="53">
        <f t="shared" si="4"/>
        <v>1011360.47</v>
      </c>
      <c r="F23" s="54">
        <f t="shared" si="0"/>
        <v>83.896701156299997</v>
      </c>
    </row>
    <row r="24" spans="1:6" ht="12.75" customHeight="1" x14ac:dyDescent="0.2">
      <c r="A24" s="55">
        <v>6131</v>
      </c>
      <c r="B24" s="87" t="s">
        <v>91</v>
      </c>
      <c r="C24" s="52" t="s">
        <v>92</v>
      </c>
      <c r="D24" s="244">
        <v>6000</v>
      </c>
      <c r="E24" s="244">
        <v>50082</v>
      </c>
      <c r="F24" s="54">
        <f t="shared" si="0"/>
        <v>834.69999999999993</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1199483</v>
      </c>
      <c r="E27" s="244">
        <v>961278.47</v>
      </c>
      <c r="F27" s="54">
        <f t="shared" si="0"/>
        <v>80.141066609530938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99010</v>
      </c>
      <c r="E29" s="53">
        <f t="shared" si="5"/>
        <v>267464.8</v>
      </c>
      <c r="F29" s="54">
        <f t="shared" si="0"/>
        <v>270.13917786082209</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98960</v>
      </c>
      <c r="E31" s="312">
        <v>263064.8</v>
      </c>
      <c r="F31" s="54">
        <f t="shared" si="0"/>
        <v>265.82942603071945</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50</v>
      </c>
      <c r="E33" s="244">
        <v>4400</v>
      </c>
      <c r="F33" s="54">
        <f t="shared" si="0"/>
        <v>8800</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17441651</v>
      </c>
      <c r="E50" s="53">
        <f>E51+E54+E59+E62+E65+E68+E71+E74+E77</f>
        <v>11195970.800000001</v>
      </c>
      <c r="F50" s="54">
        <f t="shared" si="0"/>
        <v>64.191003477824438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666815</v>
      </c>
      <c r="E54" s="53">
        <f t="shared" si="11"/>
        <v>1839259.96</v>
      </c>
      <c r="F54" s="54">
        <f t="shared" si="0"/>
        <v>275.82762235402623</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666815</v>
      </c>
      <c r="E57" s="244">
        <v>1839259.96</v>
      </c>
      <c r="F57" s="54">
        <f t="shared" si="0"/>
        <v>275.82762235402623</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5178037</v>
      </c>
      <c r="E59" s="53">
        <f t="shared" si="12"/>
        <v>5877620.1400000006</v>
      </c>
      <c r="F59" s="54">
        <f t="shared" si="0"/>
        <v>113.51058596143675</v>
      </c>
    </row>
    <row r="60" spans="1:6" ht="24" x14ac:dyDescent="0.2">
      <c r="A60" s="55">
        <v>6331</v>
      </c>
      <c r="B60" s="88" t="s">
        <v>163</v>
      </c>
      <c r="C60" s="52" t="s">
        <v>164</v>
      </c>
      <c r="D60" s="244">
        <v>5012137</v>
      </c>
      <c r="E60" s="244">
        <v>4639203.82</v>
      </c>
      <c r="F60" s="54">
        <f t="shared" si="0"/>
        <v>92.55939771797938</v>
      </c>
    </row>
    <row r="61" spans="1:6" ht="24" x14ac:dyDescent="0.2">
      <c r="A61" s="55">
        <v>6332</v>
      </c>
      <c r="B61" s="88" t="s">
        <v>165</v>
      </c>
      <c r="C61" s="52" t="s">
        <v>166</v>
      </c>
      <c r="D61" s="244">
        <v>165900</v>
      </c>
      <c r="E61" s="244">
        <v>1238416.32</v>
      </c>
      <c r="F61" s="54">
        <f t="shared" si="0"/>
        <v>746.48361663652804</v>
      </c>
    </row>
    <row r="62" spans="1:6" ht="12.75" customHeight="1" x14ac:dyDescent="0.2">
      <c r="A62" s="55">
        <v>634</v>
      </c>
      <c r="B62" s="87" t="s">
        <v>167</v>
      </c>
      <c r="C62" s="52" t="s">
        <v>168</v>
      </c>
      <c r="D62" s="53">
        <f t="shared" ref="D62:E62" si="13">SUM(D63:D64)</f>
        <v>472685</v>
      </c>
      <c r="E62" s="53">
        <f t="shared" si="13"/>
        <v>602427.29</v>
      </c>
      <c r="F62" s="54">
        <f t="shared" si="0"/>
        <v>127.44793890222877</v>
      </c>
    </row>
    <row r="63" spans="1:6" ht="12.75" customHeight="1" x14ac:dyDescent="0.2">
      <c r="A63" s="55">
        <v>6341</v>
      </c>
      <c r="B63" s="87" t="s">
        <v>169</v>
      </c>
      <c r="C63" s="52" t="s">
        <v>170</v>
      </c>
      <c r="D63" s="244">
        <v>322685</v>
      </c>
      <c r="E63" s="244">
        <v>59704.29</v>
      </c>
      <c r="F63" s="54">
        <f t="shared" si="0"/>
        <v>18.502344391589322</v>
      </c>
    </row>
    <row r="64" spans="1:6" ht="12.75" customHeight="1" x14ac:dyDescent="0.2">
      <c r="A64" s="55">
        <v>6342</v>
      </c>
      <c r="B64" s="87" t="s">
        <v>171</v>
      </c>
      <c r="C64" s="52" t="s">
        <v>172</v>
      </c>
      <c r="D64" s="244">
        <v>150000</v>
      </c>
      <c r="E64" s="244">
        <v>542723</v>
      </c>
      <c r="F64" s="54">
        <f t="shared" si="0"/>
        <v>361.81533333333334</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11124114</v>
      </c>
      <c r="E74" s="53">
        <f t="shared" si="17"/>
        <v>2876663.41</v>
      </c>
      <c r="F74" s="54">
        <f t="shared" si="0"/>
        <v>25.859708107989544</v>
      </c>
    </row>
    <row r="75" spans="1:6" ht="12.75" customHeight="1" x14ac:dyDescent="0.2">
      <c r="A75" s="55" t="s">
        <v>193</v>
      </c>
      <c r="B75" s="87" t="s">
        <v>194</v>
      </c>
      <c r="C75" s="52" t="s">
        <v>193</v>
      </c>
      <c r="D75" s="244">
        <v>1411074</v>
      </c>
      <c r="E75" s="244">
        <v>2370009.02</v>
      </c>
      <c r="F75" s="54">
        <f t="shared" si="0"/>
        <v>167.95781227632284</v>
      </c>
    </row>
    <row r="76" spans="1:6" ht="12.75" customHeight="1" x14ac:dyDescent="0.2">
      <c r="A76" s="55" t="s">
        <v>195</v>
      </c>
      <c r="B76" s="87" t="s">
        <v>196</v>
      </c>
      <c r="C76" s="52" t="s">
        <v>195</v>
      </c>
      <c r="D76" s="244">
        <v>9713040</v>
      </c>
      <c r="E76" s="244">
        <v>506654.39</v>
      </c>
      <c r="F76" s="54">
        <f t="shared" si="0"/>
        <v>5.2162288016933935</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3146438</v>
      </c>
      <c r="E82" s="53">
        <f t="shared" si="19"/>
        <v>2373955.71</v>
      </c>
      <c r="F82" s="54">
        <f t="shared" si="0"/>
        <v>75.448990572831875</v>
      </c>
    </row>
    <row r="83" spans="1:6" ht="12.75" customHeight="1" x14ac:dyDescent="0.2">
      <c r="A83" s="55">
        <v>641</v>
      </c>
      <c r="B83" s="87" t="s">
        <v>209</v>
      </c>
      <c r="C83" s="52" t="s">
        <v>210</v>
      </c>
      <c r="D83" s="53">
        <f t="shared" ref="D83:E83" si="20">SUM(D84:D90)</f>
        <v>569019</v>
      </c>
      <c r="E83" s="53">
        <f t="shared" si="20"/>
        <v>235888.59000000003</v>
      </c>
      <c r="F83" s="54">
        <f t="shared" si="0"/>
        <v>41.455309928139492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v>
      </c>
      <c r="E85" s="244">
        <v>15.61</v>
      </c>
      <c r="F85" s="54">
        <f t="shared" si="0"/>
        <v>780.5</v>
      </c>
    </row>
    <row r="86" spans="1:6" ht="12.75" customHeight="1" x14ac:dyDescent="0.2">
      <c r="A86" s="55">
        <v>6414</v>
      </c>
      <c r="B86" s="87" t="s">
        <v>215</v>
      </c>
      <c r="C86" s="52" t="s">
        <v>216</v>
      </c>
      <c r="D86" s="244">
        <v>9463</v>
      </c>
      <c r="E86" s="244">
        <v>31946.560000000001</v>
      </c>
      <c r="F86" s="54">
        <f t="shared" si="0"/>
        <v>337.59442037408854</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v>553154</v>
      </c>
      <c r="E89" s="244">
        <v>113003.44</v>
      </c>
      <c r="F89" s="54">
        <f t="shared" si="0"/>
        <v>20.428929375906169</v>
      </c>
    </row>
    <row r="90" spans="1:6" ht="12.75" customHeight="1" x14ac:dyDescent="0.2">
      <c r="A90" s="55">
        <v>6419</v>
      </c>
      <c r="B90" s="87" t="s">
        <v>223</v>
      </c>
      <c r="C90" s="52" t="s">
        <v>224</v>
      </c>
      <c r="D90" s="244">
        <v>6400</v>
      </c>
      <c r="E90" s="244">
        <v>90922.98</v>
      </c>
      <c r="F90" s="54">
        <f t="shared" si="0"/>
        <v>1420.6715624999999</v>
      </c>
    </row>
    <row r="91" spans="1:6" ht="12.75" customHeight="1" x14ac:dyDescent="0.2">
      <c r="A91" s="55">
        <v>642</v>
      </c>
      <c r="B91" s="87" t="s">
        <v>225</v>
      </c>
      <c r="C91" s="52" t="s">
        <v>226</v>
      </c>
      <c r="D91" s="53">
        <f t="shared" ref="D91:E91" si="21">SUM(D92:D97)</f>
        <v>2577419</v>
      </c>
      <c r="E91" s="53">
        <f t="shared" si="21"/>
        <v>2138067.12</v>
      </c>
      <c r="F91" s="54">
        <f t="shared" si="0"/>
        <v>82.953804561850447</v>
      </c>
    </row>
    <row r="92" spans="1:6" ht="12.75" customHeight="1" x14ac:dyDescent="0.2">
      <c r="A92" s="55">
        <v>6421</v>
      </c>
      <c r="B92" s="87" t="s">
        <v>227</v>
      </c>
      <c r="C92" s="52" t="s">
        <v>228</v>
      </c>
      <c r="D92" s="244">
        <v>412645</v>
      </c>
      <c r="E92" s="244">
        <v>412879.33</v>
      </c>
      <c r="F92" s="54">
        <f t="shared" si="0"/>
        <v>100.056787311127</v>
      </c>
    </row>
    <row r="93" spans="1:6" ht="12.75" customHeight="1" x14ac:dyDescent="0.2">
      <c r="A93" s="55">
        <v>6422</v>
      </c>
      <c r="B93" s="87" t="s">
        <v>229</v>
      </c>
      <c r="C93" s="52" t="s">
        <v>230</v>
      </c>
      <c r="D93" s="244">
        <v>454317</v>
      </c>
      <c r="E93" s="244">
        <v>544143.51</v>
      </c>
      <c r="F93" s="54">
        <f t="shared" si="0"/>
        <v>119.77176949134636</v>
      </c>
    </row>
    <row r="94" spans="1:6" ht="12.75" customHeight="1" x14ac:dyDescent="0.2">
      <c r="A94" s="55">
        <v>6423</v>
      </c>
      <c r="B94" s="87" t="s">
        <v>231</v>
      </c>
      <c r="C94" s="52" t="s">
        <v>232</v>
      </c>
      <c r="D94" s="244">
        <v>1595980</v>
      </c>
      <c r="E94" s="244">
        <v>1057396.32</v>
      </c>
      <c r="F94" s="54">
        <f t="shared" si="0"/>
        <v>66.253732502913579</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114477</v>
      </c>
      <c r="E97" s="244">
        <v>123647.96</v>
      </c>
      <c r="F97" s="54">
        <f t="shared" si="0"/>
        <v>108.0111812853237</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5644690</v>
      </c>
      <c r="E106" s="53">
        <f t="shared" si="23"/>
        <v>5271692.79</v>
      </c>
      <c r="F106" s="54">
        <f t="shared" si="0"/>
        <v>93.392069183604406</v>
      </c>
    </row>
    <row r="107" spans="1:6" ht="12.75" customHeight="1" x14ac:dyDescent="0.2">
      <c r="A107" s="55">
        <v>651</v>
      </c>
      <c r="B107" s="87" t="s">
        <v>257</v>
      </c>
      <c r="C107" s="52" t="s">
        <v>258</v>
      </c>
      <c r="D107" s="53">
        <f t="shared" ref="D107:E107" si="24">SUM(D108:D111)</f>
        <v>88134</v>
      </c>
      <c r="E107" s="53">
        <f t="shared" si="24"/>
        <v>55396.39</v>
      </c>
      <c r="F107" s="54">
        <f t="shared" si="0"/>
        <v>62.85473256631947</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7880</v>
      </c>
      <c r="E109" s="244">
        <v>7580</v>
      </c>
      <c r="F109" s="54">
        <f t="shared" si="0"/>
        <v>96.19289340101524</v>
      </c>
    </row>
    <row r="110" spans="1:6" ht="12.75" customHeight="1" x14ac:dyDescent="0.2">
      <c r="A110" s="55">
        <v>6513</v>
      </c>
      <c r="B110" s="87" t="s">
        <v>263</v>
      </c>
      <c r="C110" s="52" t="s">
        <v>264</v>
      </c>
      <c r="D110" s="244">
        <v>80254</v>
      </c>
      <c r="E110" s="244">
        <v>30158.42</v>
      </c>
      <c r="F110" s="54">
        <f t="shared" si="0"/>
        <v>37.578712587534575</v>
      </c>
    </row>
    <row r="111" spans="1:6" ht="12.75" customHeight="1" x14ac:dyDescent="0.2">
      <c r="A111" s="55">
        <v>6514</v>
      </c>
      <c r="B111" s="87" t="s">
        <v>265</v>
      </c>
      <c r="C111" s="52" t="s">
        <v>266</v>
      </c>
      <c r="D111" s="244"/>
      <c r="E111" s="244">
        <v>17657.97</v>
      </c>
      <c r="F111" s="54" t="str">
        <f t="shared" si="0"/>
        <v>-</v>
      </c>
    </row>
    <row r="112" spans="1:6" ht="12.75" customHeight="1" x14ac:dyDescent="0.2">
      <c r="A112" s="55">
        <v>652</v>
      </c>
      <c r="B112" s="87" t="s">
        <v>267</v>
      </c>
      <c r="C112" s="52" t="s">
        <v>268</v>
      </c>
      <c r="D112" s="53">
        <f t="shared" ref="D112:E112" si="25">SUM(D113:D119)</f>
        <v>1022974</v>
      </c>
      <c r="E112" s="53">
        <f t="shared" si="25"/>
        <v>1025685.75</v>
      </c>
      <c r="F112" s="54">
        <f t="shared" si="0"/>
        <v>100.26508493862013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20424</v>
      </c>
      <c r="E114" s="244">
        <v>12895.24</v>
      </c>
      <c r="F114" s="54">
        <f t="shared" si="0"/>
        <v>63.137681159420289</v>
      </c>
    </row>
    <row r="115" spans="1:6" ht="12.75" customHeight="1" x14ac:dyDescent="0.2">
      <c r="A115" s="55">
        <v>6524</v>
      </c>
      <c r="B115" s="87" t="s">
        <v>273</v>
      </c>
      <c r="C115" s="52" t="s">
        <v>274</v>
      </c>
      <c r="D115" s="244">
        <v>1852</v>
      </c>
      <c r="E115" s="244">
        <v>14225.49</v>
      </c>
      <c r="F115" s="54">
        <f t="shared" si="0"/>
        <v>768.11501079913603</v>
      </c>
    </row>
    <row r="116" spans="1:6" ht="12.75" customHeight="1" x14ac:dyDescent="0.2">
      <c r="A116" s="55">
        <v>6525</v>
      </c>
      <c r="B116" s="87" t="s">
        <v>275</v>
      </c>
      <c r="C116" s="52" t="s">
        <v>276</v>
      </c>
      <c r="D116" s="244">
        <v>122713</v>
      </c>
      <c r="E116" s="244">
        <v>55147.31</v>
      </c>
      <c r="F116" s="54">
        <f t="shared" si="0"/>
        <v>44.940071549061628</v>
      </c>
    </row>
    <row r="117" spans="1:6" ht="12.75" customHeight="1" x14ac:dyDescent="0.2">
      <c r="A117" s="55">
        <v>6526</v>
      </c>
      <c r="B117" s="87" t="s">
        <v>277</v>
      </c>
      <c r="C117" s="52" t="s">
        <v>278</v>
      </c>
      <c r="D117" s="244">
        <v>877985</v>
      </c>
      <c r="E117" s="244">
        <v>943417.71</v>
      </c>
      <c r="F117" s="54">
        <f t="shared" si="0"/>
        <v>107.4525999874713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4533582</v>
      </c>
      <c r="E120" s="53">
        <f t="shared" si="26"/>
        <v>4190610.6500000004</v>
      </c>
      <c r="F120" s="54">
        <f t="shared" si="0"/>
        <v>92.43487048431021</v>
      </c>
    </row>
    <row r="121" spans="1:6" ht="12.75" customHeight="1" x14ac:dyDescent="0.2">
      <c r="A121" s="55">
        <v>6531</v>
      </c>
      <c r="B121" s="87" t="s">
        <v>285</v>
      </c>
      <c r="C121" s="52" t="s">
        <v>286</v>
      </c>
      <c r="D121" s="244">
        <v>1710263</v>
      </c>
      <c r="E121" s="244">
        <v>658421.03</v>
      </c>
      <c r="F121" s="54">
        <f t="shared" si="0"/>
        <v>38.49823272794886</v>
      </c>
    </row>
    <row r="122" spans="1:6" ht="12.75" customHeight="1" x14ac:dyDescent="0.2">
      <c r="A122" s="55">
        <v>6532</v>
      </c>
      <c r="B122" s="87" t="s">
        <v>287</v>
      </c>
      <c r="C122" s="52" t="s">
        <v>288</v>
      </c>
      <c r="D122" s="244">
        <v>2823319</v>
      </c>
      <c r="E122" s="244">
        <v>3532189.62</v>
      </c>
      <c r="F122" s="54">
        <f t="shared" si="0"/>
        <v>125.1077055054707</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426312</v>
      </c>
      <c r="E124" s="53">
        <f t="shared" si="27"/>
        <v>222431.97</v>
      </c>
      <c r="F124" s="54">
        <f t="shared" si="0"/>
        <v>52.17586415582953</v>
      </c>
    </row>
    <row r="125" spans="1:6" ht="12.75" customHeight="1" x14ac:dyDescent="0.2">
      <c r="A125" s="55">
        <v>661</v>
      </c>
      <c r="B125" s="88" t="s">
        <v>293</v>
      </c>
      <c r="C125" s="52" t="s">
        <v>294</v>
      </c>
      <c r="D125" s="53">
        <f t="shared" ref="D125:E125" si="28">SUM(D126:D127)</f>
        <v>164195</v>
      </c>
      <c r="E125" s="53">
        <f t="shared" si="28"/>
        <v>129331.97</v>
      </c>
      <c r="F125" s="54">
        <f t="shared" si="0"/>
        <v>78.767301074941372</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164195</v>
      </c>
      <c r="E127" s="244">
        <v>129331.97</v>
      </c>
      <c r="F127" s="54">
        <f t="shared" si="0"/>
        <v>78.767301074941372</v>
      </c>
    </row>
    <row r="128" spans="1:6" ht="24" x14ac:dyDescent="0.2">
      <c r="A128" s="55">
        <v>663</v>
      </c>
      <c r="B128" s="233" t="s">
        <v>299</v>
      </c>
      <c r="C128" s="52" t="s">
        <v>300</v>
      </c>
      <c r="D128" s="53">
        <f t="shared" ref="D128:E128" si="29">SUM(D129:D132)</f>
        <v>262117</v>
      </c>
      <c r="E128" s="53">
        <f t="shared" si="29"/>
        <v>93100</v>
      </c>
      <c r="F128" s="54">
        <f t="shared" si="0"/>
        <v>35.51848983469214</v>
      </c>
    </row>
    <row r="129" spans="1:6" ht="12.75" customHeight="1" x14ac:dyDescent="0.2">
      <c r="A129" s="55">
        <v>6631</v>
      </c>
      <c r="B129" s="88" t="s">
        <v>301</v>
      </c>
      <c r="C129" s="52" t="s">
        <v>302</v>
      </c>
      <c r="D129" s="244">
        <v>30000</v>
      </c>
      <c r="E129" s="244">
        <v>93100</v>
      </c>
      <c r="F129" s="54">
        <f t="shared" si="0"/>
        <v>310.33333333333337</v>
      </c>
    </row>
    <row r="130" spans="1:6" ht="12.75" customHeight="1" x14ac:dyDescent="0.2">
      <c r="A130" s="55">
        <v>6632</v>
      </c>
      <c r="B130" s="234" t="s">
        <v>303</v>
      </c>
      <c r="C130" s="52" t="s">
        <v>304</v>
      </c>
      <c r="D130" s="244">
        <v>232117</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7217</v>
      </c>
      <c r="E139" s="53">
        <f t="shared" si="33"/>
        <v>6554.37</v>
      </c>
      <c r="F139" s="54">
        <f t="shared" si="31"/>
        <v>90.818484134681995</v>
      </c>
    </row>
    <row r="140" spans="1:6" ht="12.75" customHeight="1" x14ac:dyDescent="0.2">
      <c r="A140" s="55">
        <v>681</v>
      </c>
      <c r="B140" s="87" t="s">
        <v>323</v>
      </c>
      <c r="C140" s="52" t="s">
        <v>324</v>
      </c>
      <c r="D140" s="53">
        <f t="shared" ref="D140:E140" si="34">SUM(D141:D149)</f>
        <v>1000</v>
      </c>
      <c r="E140" s="53">
        <f t="shared" si="34"/>
        <v>0</v>
      </c>
      <c r="F140" s="54">
        <f t="shared" si="31"/>
        <v>0</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1000</v>
      </c>
      <c r="E149" s="244"/>
      <c r="F149" s="54">
        <f t="shared" si="31"/>
        <v>0</v>
      </c>
    </row>
    <row r="150" spans="1:6" ht="12.75" customHeight="1" x14ac:dyDescent="0.2">
      <c r="A150" s="55">
        <v>683</v>
      </c>
      <c r="B150" s="87" t="s">
        <v>343</v>
      </c>
      <c r="C150" s="52" t="s">
        <v>344</v>
      </c>
      <c r="D150" s="244">
        <v>6217</v>
      </c>
      <c r="E150" s="244">
        <v>6554.37</v>
      </c>
      <c r="F150" s="54">
        <f t="shared" si="31"/>
        <v>105.42657230175325</v>
      </c>
    </row>
    <row r="151" spans="1:6" ht="12.75" customHeight="1" x14ac:dyDescent="0.2">
      <c r="A151" s="55">
        <v>3</v>
      </c>
      <c r="B151" s="87" t="s">
        <v>345</v>
      </c>
      <c r="C151" s="52" t="s">
        <v>53</v>
      </c>
      <c r="D151" s="53">
        <f t="shared" ref="D151:E151" si="35">D152+D163+D196+D215+D224+D252+D263</f>
        <v>25111105</v>
      </c>
      <c r="E151" s="53">
        <f t="shared" si="35"/>
        <v>31404596.470000003</v>
      </c>
      <c r="F151" s="54">
        <f t="shared" si="31"/>
        <v>125.0625827497436</v>
      </c>
    </row>
    <row r="152" spans="1:6" ht="12.75" customHeight="1" x14ac:dyDescent="0.2">
      <c r="A152" s="55">
        <v>31</v>
      </c>
      <c r="B152" s="87" t="s">
        <v>346</v>
      </c>
      <c r="C152" s="52" t="s">
        <v>347</v>
      </c>
      <c r="D152" s="53">
        <f t="shared" ref="D152:E152" si="36">D153+D158+D159</f>
        <v>3849487</v>
      </c>
      <c r="E152" s="53">
        <f t="shared" si="36"/>
        <v>4381443.67</v>
      </c>
      <c r="F152" s="54">
        <f t="shared" si="31"/>
        <v>113.81889768688657</v>
      </c>
    </row>
    <row r="153" spans="1:6" ht="12.75" customHeight="1" x14ac:dyDescent="0.2">
      <c r="A153" s="55">
        <v>311</v>
      </c>
      <c r="B153" s="87" t="s">
        <v>348</v>
      </c>
      <c r="C153" s="52" t="s">
        <v>349</v>
      </c>
      <c r="D153" s="53">
        <f t="shared" ref="D153:E153" si="37">SUM(D154:D157)</f>
        <v>2973296</v>
      </c>
      <c r="E153" s="53">
        <f t="shared" si="37"/>
        <v>3405609.88</v>
      </c>
      <c r="F153" s="54">
        <f t="shared" si="31"/>
        <v>114.53988704790912</v>
      </c>
    </row>
    <row r="154" spans="1:6" ht="12.75" customHeight="1" x14ac:dyDescent="0.2">
      <c r="A154" s="55">
        <v>3111</v>
      </c>
      <c r="B154" s="87" t="s">
        <v>350</v>
      </c>
      <c r="C154" s="52" t="s">
        <v>351</v>
      </c>
      <c r="D154" s="244">
        <v>2973296</v>
      </c>
      <c r="E154" s="244">
        <v>3405609.88</v>
      </c>
      <c r="F154" s="54">
        <f t="shared" si="31"/>
        <v>114.53988704790912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424937</v>
      </c>
      <c r="E158" s="244">
        <v>449465.4</v>
      </c>
      <c r="F158" s="54">
        <f t="shared" si="31"/>
        <v>105.77224388556421</v>
      </c>
    </row>
    <row r="159" spans="1:6" ht="12.75" customHeight="1" x14ac:dyDescent="0.2">
      <c r="A159" s="55">
        <v>313</v>
      </c>
      <c r="B159" s="87" t="s">
        <v>360</v>
      </c>
      <c r="C159" s="52" t="s">
        <v>361</v>
      </c>
      <c r="D159" s="53">
        <f t="shared" ref="D159:E159" si="38">SUM(D160:D162)</f>
        <v>451254</v>
      </c>
      <c r="E159" s="53">
        <f t="shared" si="38"/>
        <v>526368.39</v>
      </c>
      <c r="F159" s="54">
        <f t="shared" si="31"/>
        <v>116.64570064752888</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451254</v>
      </c>
      <c r="E161" s="244">
        <v>526368.39</v>
      </c>
      <c r="F161" s="54">
        <f t="shared" si="31"/>
        <v>116.64570064752888</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8045699</v>
      </c>
      <c r="E163" s="53">
        <f t="shared" si="39"/>
        <v>10122965.220000001</v>
      </c>
      <c r="F163" s="54">
        <f t="shared" si="31"/>
        <v>125.81834368896973</v>
      </c>
    </row>
    <row r="164" spans="1:6" ht="12.75" customHeight="1" x14ac:dyDescent="0.2">
      <c r="A164" s="55">
        <v>321</v>
      </c>
      <c r="B164" s="87" t="s">
        <v>369</v>
      </c>
      <c r="C164" s="52" t="s">
        <v>370</v>
      </c>
      <c r="D164" s="53">
        <f t="shared" ref="D164:E164" si="40">SUM(D165:D168)</f>
        <v>335100</v>
      </c>
      <c r="E164" s="53">
        <f t="shared" si="40"/>
        <v>357185.81</v>
      </c>
      <c r="F164" s="54">
        <f t="shared" si="31"/>
        <v>106.59081169800059</v>
      </c>
    </row>
    <row r="165" spans="1:6" ht="12.75" customHeight="1" x14ac:dyDescent="0.2">
      <c r="A165" s="55">
        <v>3211</v>
      </c>
      <c r="B165" s="87" t="s">
        <v>371</v>
      </c>
      <c r="C165" s="52" t="s">
        <v>372</v>
      </c>
      <c r="D165" s="244">
        <v>31949</v>
      </c>
      <c r="E165" s="244">
        <v>39182.800000000003</v>
      </c>
      <c r="F165" s="54">
        <f t="shared" si="31"/>
        <v>122.64171022567218</v>
      </c>
    </row>
    <row r="166" spans="1:6" ht="12.75" customHeight="1" x14ac:dyDescent="0.2">
      <c r="A166" s="55">
        <v>3212</v>
      </c>
      <c r="B166" s="87" t="s">
        <v>373</v>
      </c>
      <c r="C166" s="52" t="s">
        <v>374</v>
      </c>
      <c r="D166" s="244">
        <v>271971</v>
      </c>
      <c r="E166" s="244">
        <v>277728.51</v>
      </c>
      <c r="F166" s="54">
        <f t="shared" si="31"/>
        <v>102.11695732265574</v>
      </c>
    </row>
    <row r="167" spans="1:6" ht="12.75" customHeight="1" x14ac:dyDescent="0.2">
      <c r="A167" s="55">
        <v>3213</v>
      </c>
      <c r="B167" s="87" t="s">
        <v>375</v>
      </c>
      <c r="C167" s="52" t="s">
        <v>376</v>
      </c>
      <c r="D167" s="244">
        <v>12446</v>
      </c>
      <c r="E167" s="244">
        <v>20937.5</v>
      </c>
      <c r="F167" s="54">
        <f t="shared" si="31"/>
        <v>168.22673951470352</v>
      </c>
    </row>
    <row r="168" spans="1:6" ht="12.75" customHeight="1" x14ac:dyDescent="0.2">
      <c r="A168" s="55">
        <v>3214</v>
      </c>
      <c r="B168" s="87" t="s">
        <v>377</v>
      </c>
      <c r="C168" s="52" t="s">
        <v>378</v>
      </c>
      <c r="D168" s="244">
        <v>18734</v>
      </c>
      <c r="E168" s="244">
        <v>19337</v>
      </c>
      <c r="F168" s="54">
        <f t="shared" si="31"/>
        <v>103.21874666381979</v>
      </c>
    </row>
    <row r="169" spans="1:6" ht="12.75" customHeight="1" x14ac:dyDescent="0.2">
      <c r="A169" s="55">
        <v>322</v>
      </c>
      <c r="B169" s="87" t="s">
        <v>379</v>
      </c>
      <c r="C169" s="52" t="s">
        <v>380</v>
      </c>
      <c r="D169" s="53">
        <f t="shared" ref="D169:E169" si="41">SUM(D170:D176)</f>
        <v>826852</v>
      </c>
      <c r="E169" s="53">
        <f t="shared" si="41"/>
        <v>1039938.9</v>
      </c>
      <c r="F169" s="54">
        <f t="shared" si="31"/>
        <v>125.77086346770643</v>
      </c>
    </row>
    <row r="170" spans="1:6" ht="12.75" customHeight="1" x14ac:dyDescent="0.2">
      <c r="A170" s="55">
        <v>3221</v>
      </c>
      <c r="B170" s="87" t="s">
        <v>381</v>
      </c>
      <c r="C170" s="52" t="s">
        <v>382</v>
      </c>
      <c r="D170" s="244">
        <v>184871</v>
      </c>
      <c r="E170" s="244">
        <v>117291.17</v>
      </c>
      <c r="F170" s="54">
        <f t="shared" si="31"/>
        <v>63.44487237046372</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608278</v>
      </c>
      <c r="E172" s="244">
        <v>903852.36</v>
      </c>
      <c r="F172" s="54">
        <f t="shared" si="31"/>
        <v>148.59198590118334</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33609</v>
      </c>
      <c r="E174" s="244">
        <v>18795.37</v>
      </c>
      <c r="F174" s="54">
        <f t="shared" si="31"/>
        <v>55.923621648963071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94</v>
      </c>
      <c r="E176" s="244"/>
      <c r="F176" s="54">
        <f t="shared" si="31"/>
        <v>0</v>
      </c>
    </row>
    <row r="177" spans="1:6" ht="12.75" customHeight="1" x14ac:dyDescent="0.2">
      <c r="A177" s="55">
        <v>323</v>
      </c>
      <c r="B177" s="87" t="s">
        <v>395</v>
      </c>
      <c r="C177" s="52" t="s">
        <v>396</v>
      </c>
      <c r="D177" s="53">
        <f t="shared" ref="D177:E177" si="42">SUM(D178:D186)</f>
        <v>5941176</v>
      </c>
      <c r="E177" s="53">
        <f t="shared" si="42"/>
        <v>7819154.4500000011</v>
      </c>
      <c r="F177" s="54">
        <f t="shared" si="31"/>
        <v>131.60954077105276</v>
      </c>
    </row>
    <row r="178" spans="1:6" ht="12.75" customHeight="1" x14ac:dyDescent="0.2">
      <c r="A178" s="55">
        <v>3231</v>
      </c>
      <c r="B178" s="87" t="s">
        <v>397</v>
      </c>
      <c r="C178" s="52" t="s">
        <v>398</v>
      </c>
      <c r="D178" s="244">
        <v>81580</v>
      </c>
      <c r="E178" s="244">
        <v>123259.78</v>
      </c>
      <c r="F178" s="54">
        <f t="shared" si="31"/>
        <v>151.0906839911743</v>
      </c>
    </row>
    <row r="179" spans="1:6" ht="12.75" customHeight="1" x14ac:dyDescent="0.2">
      <c r="A179" s="55">
        <v>3232</v>
      </c>
      <c r="B179" s="87" t="s">
        <v>399</v>
      </c>
      <c r="C179" s="52" t="s">
        <v>400</v>
      </c>
      <c r="D179" s="244">
        <v>3307593</v>
      </c>
      <c r="E179" s="244">
        <v>4434333</v>
      </c>
      <c r="F179" s="54">
        <f t="shared" si="31"/>
        <v>134.065255308014</v>
      </c>
    </row>
    <row r="180" spans="1:6" ht="12.75" customHeight="1" x14ac:dyDescent="0.2">
      <c r="A180" s="55">
        <v>3233</v>
      </c>
      <c r="B180" s="87" t="s">
        <v>401</v>
      </c>
      <c r="C180" s="52" t="s">
        <v>402</v>
      </c>
      <c r="D180" s="244">
        <v>674015</v>
      </c>
      <c r="E180" s="244">
        <v>824253.59</v>
      </c>
      <c r="F180" s="54">
        <f t="shared" si="31"/>
        <v>122.29009591774663</v>
      </c>
    </row>
    <row r="181" spans="1:6" ht="12.75" customHeight="1" x14ac:dyDescent="0.2">
      <c r="A181" s="55">
        <v>3234</v>
      </c>
      <c r="B181" s="87" t="s">
        <v>403</v>
      </c>
      <c r="C181" s="52" t="s">
        <v>404</v>
      </c>
      <c r="D181" s="244">
        <v>240567</v>
      </c>
      <c r="E181" s="244">
        <v>504641.05</v>
      </c>
      <c r="F181" s="54">
        <f t="shared" si="31"/>
        <v>209.77151895313986</v>
      </c>
    </row>
    <row r="182" spans="1:6" ht="12.75" customHeight="1" x14ac:dyDescent="0.2">
      <c r="A182" s="55">
        <v>3235</v>
      </c>
      <c r="B182" s="87" t="s">
        <v>405</v>
      </c>
      <c r="C182" s="52" t="s">
        <v>406</v>
      </c>
      <c r="D182" s="244">
        <v>592361</v>
      </c>
      <c r="E182" s="244">
        <v>467294.98</v>
      </c>
      <c r="F182" s="54">
        <f t="shared" si="31"/>
        <v>78.886857845131601</v>
      </c>
    </row>
    <row r="183" spans="1:6" ht="12.75" customHeight="1" x14ac:dyDescent="0.2">
      <c r="A183" s="55">
        <v>3236</v>
      </c>
      <c r="B183" s="87" t="s">
        <v>407</v>
      </c>
      <c r="C183" s="52" t="s">
        <v>408</v>
      </c>
      <c r="D183" s="244">
        <v>42563</v>
      </c>
      <c r="E183" s="244">
        <v>54693.75</v>
      </c>
      <c r="F183" s="54">
        <f t="shared" si="31"/>
        <v>128.50069309024269</v>
      </c>
    </row>
    <row r="184" spans="1:6" ht="12.75" customHeight="1" x14ac:dyDescent="0.2">
      <c r="A184" s="55">
        <v>3237</v>
      </c>
      <c r="B184" s="87" t="s">
        <v>409</v>
      </c>
      <c r="C184" s="52" t="s">
        <v>410</v>
      </c>
      <c r="D184" s="244">
        <v>491568</v>
      </c>
      <c r="E184" s="244">
        <v>560747.74</v>
      </c>
      <c r="F184" s="54">
        <f t="shared" si="31"/>
        <v>114.07327979038506</v>
      </c>
    </row>
    <row r="185" spans="1:6" ht="12.75" customHeight="1" x14ac:dyDescent="0.2">
      <c r="A185" s="55">
        <v>3238</v>
      </c>
      <c r="B185" s="87" t="s">
        <v>411</v>
      </c>
      <c r="C185" s="52" t="s">
        <v>412</v>
      </c>
      <c r="D185" s="244">
        <v>71999</v>
      </c>
      <c r="E185" s="244">
        <v>96919.73</v>
      </c>
      <c r="F185" s="54">
        <f t="shared" si="31"/>
        <v>134.61260573063512</v>
      </c>
    </row>
    <row r="186" spans="1:6" ht="12.75" customHeight="1" x14ac:dyDescent="0.2">
      <c r="A186" s="55">
        <v>3239</v>
      </c>
      <c r="B186" s="87" t="s">
        <v>413</v>
      </c>
      <c r="C186" s="52" t="s">
        <v>414</v>
      </c>
      <c r="D186" s="244">
        <v>438930</v>
      </c>
      <c r="E186" s="244">
        <v>753010.83</v>
      </c>
      <c r="F186" s="54">
        <f t="shared" si="31"/>
        <v>171.55601804387942</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942571</v>
      </c>
      <c r="E188" s="53">
        <f t="shared" si="43"/>
        <v>906686.05999999994</v>
      </c>
      <c r="F188" s="54">
        <f t="shared" si="31"/>
        <v>96.192866107699032</v>
      </c>
    </row>
    <row r="189" spans="1:6" ht="12.75" customHeight="1" x14ac:dyDescent="0.2">
      <c r="A189" s="55">
        <v>3291</v>
      </c>
      <c r="B189" s="234" t="s">
        <v>419</v>
      </c>
      <c r="C189" s="52" t="s">
        <v>420</v>
      </c>
      <c r="D189" s="244">
        <v>291294</v>
      </c>
      <c r="E189" s="244">
        <v>208256.71</v>
      </c>
      <c r="F189" s="54">
        <f t="shared" si="31"/>
        <v>71.493649028129653</v>
      </c>
    </row>
    <row r="190" spans="1:6" ht="12.75" customHeight="1" x14ac:dyDescent="0.2">
      <c r="A190" s="55">
        <v>3292</v>
      </c>
      <c r="B190" s="87" t="s">
        <v>421</v>
      </c>
      <c r="C190" s="52" t="s">
        <v>422</v>
      </c>
      <c r="D190" s="244">
        <v>228113</v>
      </c>
      <c r="E190" s="244">
        <v>227318.01</v>
      </c>
      <c r="F190" s="54">
        <f t="shared" si="31"/>
        <v>99.651492900448474</v>
      </c>
    </row>
    <row r="191" spans="1:6" ht="12.75" customHeight="1" x14ac:dyDescent="0.2">
      <c r="A191" s="55">
        <v>3293</v>
      </c>
      <c r="B191" s="87" t="s">
        <v>423</v>
      </c>
      <c r="C191" s="52" t="s">
        <v>424</v>
      </c>
      <c r="D191" s="244">
        <v>66509</v>
      </c>
      <c r="E191" s="244">
        <v>92613.34</v>
      </c>
      <c r="F191" s="54">
        <f t="shared" si="31"/>
        <v>139.24933467650996</v>
      </c>
    </row>
    <row r="192" spans="1:6" ht="12.75" customHeight="1" x14ac:dyDescent="0.2">
      <c r="A192" s="55">
        <v>3294</v>
      </c>
      <c r="B192" s="87" t="s">
        <v>425</v>
      </c>
      <c r="C192" s="52" t="s">
        <v>426</v>
      </c>
      <c r="D192" s="244">
        <v>38412</v>
      </c>
      <c r="E192" s="244">
        <v>38970.269999999997</v>
      </c>
      <c r="F192" s="54">
        <f t="shared" si="31"/>
        <v>101.45337394564197</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v>37866</v>
      </c>
      <c r="F194" s="54" t="str">
        <f t="shared" si="31"/>
        <v>-</v>
      </c>
    </row>
    <row r="195" spans="1:6" ht="12.75" customHeight="1" x14ac:dyDescent="0.2">
      <c r="A195" s="55">
        <v>3299</v>
      </c>
      <c r="B195" s="87" t="s">
        <v>431</v>
      </c>
      <c r="C195" s="52" t="s">
        <v>432</v>
      </c>
      <c r="D195" s="244">
        <v>318243</v>
      </c>
      <c r="E195" s="244">
        <v>301661.73</v>
      </c>
      <c r="F195" s="54">
        <f t="shared" si="31"/>
        <v>94.789745571780045</v>
      </c>
    </row>
    <row r="196" spans="1:6" ht="12.75" customHeight="1" x14ac:dyDescent="0.2">
      <c r="A196" s="55">
        <v>34</v>
      </c>
      <c r="B196" s="234" t="s">
        <v>433</v>
      </c>
      <c r="C196" s="52" t="s">
        <v>434</v>
      </c>
      <c r="D196" s="53">
        <f t="shared" ref="D196:E196" si="44">D197+D202+D210</f>
        <v>262249</v>
      </c>
      <c r="E196" s="53">
        <f t="shared" si="44"/>
        <v>368202.89</v>
      </c>
      <c r="F196" s="54">
        <f t="shared" si="31"/>
        <v>140.40201869215898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150171</v>
      </c>
      <c r="E202" s="53">
        <f t="shared" si="46"/>
        <v>97980.28</v>
      </c>
      <c r="F202" s="54">
        <f t="shared" si="31"/>
        <v>65.245806447316724</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150171</v>
      </c>
      <c r="E204" s="244">
        <v>97980.28</v>
      </c>
      <c r="F204" s="54">
        <f t="shared" si="31"/>
        <v>65.245806447316724</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112078</v>
      </c>
      <c r="E210" s="53">
        <f t="shared" si="47"/>
        <v>270222.61</v>
      </c>
      <c r="F210" s="54">
        <f t="shared" si="31"/>
        <v>241.10227698567067</v>
      </c>
    </row>
    <row r="211" spans="1:6" ht="12.75" customHeight="1" x14ac:dyDescent="0.2">
      <c r="A211" s="55">
        <v>3431</v>
      </c>
      <c r="B211" s="234" t="s">
        <v>463</v>
      </c>
      <c r="C211" s="52" t="s">
        <v>464</v>
      </c>
      <c r="D211" s="244">
        <v>38190</v>
      </c>
      <c r="E211" s="244">
        <v>44590.41</v>
      </c>
      <c r="F211" s="54">
        <f t="shared" si="31"/>
        <v>116.75938727415556</v>
      </c>
    </row>
    <row r="212" spans="1:6" ht="12.75" customHeight="1" x14ac:dyDescent="0.2">
      <c r="A212" s="55">
        <v>3432</v>
      </c>
      <c r="B212" s="87" t="s">
        <v>465</v>
      </c>
      <c r="C212" s="52" t="s">
        <v>466</v>
      </c>
      <c r="D212" s="244">
        <v>4105</v>
      </c>
      <c r="E212" s="244"/>
      <c r="F212" s="54">
        <f t="shared" si="31"/>
        <v>0</v>
      </c>
    </row>
    <row r="213" spans="1:6" ht="12.75" customHeight="1" x14ac:dyDescent="0.2">
      <c r="A213" s="55">
        <v>3433</v>
      </c>
      <c r="B213" s="87" t="s">
        <v>467</v>
      </c>
      <c r="C213" s="52" t="s">
        <v>468</v>
      </c>
      <c r="D213" s="244">
        <v>3966</v>
      </c>
      <c r="E213" s="244">
        <v>218253.2</v>
      </c>
      <c r="F213" s="54">
        <f t="shared" si="31"/>
        <v>5503.1064044377208</v>
      </c>
    </row>
    <row r="214" spans="1:6" ht="12.75" customHeight="1" x14ac:dyDescent="0.2">
      <c r="A214" s="55">
        <v>3434</v>
      </c>
      <c r="B214" s="87" t="s">
        <v>469</v>
      </c>
      <c r="C214" s="52" t="s">
        <v>470</v>
      </c>
      <c r="D214" s="244">
        <v>65817</v>
      </c>
      <c r="E214" s="244">
        <v>7379</v>
      </c>
      <c r="F214" s="54">
        <f t="shared" si="31"/>
        <v>11.211389154777642</v>
      </c>
    </row>
    <row r="215" spans="1:6" ht="12.75" customHeight="1" x14ac:dyDescent="0.2">
      <c r="A215" s="55">
        <v>35</v>
      </c>
      <c r="B215" s="87" t="s">
        <v>471</v>
      </c>
      <c r="C215" s="52" t="s">
        <v>472</v>
      </c>
      <c r="D215" s="53">
        <f t="shared" ref="D215:E215" si="48">D216+D219+D223</f>
        <v>1452807</v>
      </c>
      <c r="E215" s="53">
        <f t="shared" si="48"/>
        <v>1417168.8499999999</v>
      </c>
      <c r="F215" s="54">
        <f t="shared" si="31"/>
        <v>97.546945327218253</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1452807</v>
      </c>
      <c r="E219" s="53">
        <f t="shared" si="50"/>
        <v>1417168.8499999999</v>
      </c>
      <c r="F219" s="54">
        <f t="shared" si="31"/>
        <v>97.546945327218253</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1396388</v>
      </c>
      <c r="E221" s="244">
        <v>1387984.93</v>
      </c>
      <c r="F221" s="54">
        <f t="shared" si="31"/>
        <v>99.398228142894368</v>
      </c>
    </row>
    <row r="222" spans="1:6" ht="12.75" customHeight="1" x14ac:dyDescent="0.2">
      <c r="A222" s="55">
        <v>3523</v>
      </c>
      <c r="B222" s="87" t="s">
        <v>485</v>
      </c>
      <c r="C222" s="52" t="s">
        <v>486</v>
      </c>
      <c r="D222" s="244">
        <v>56419</v>
      </c>
      <c r="E222" s="244">
        <v>29183.919999999998</v>
      </c>
      <c r="F222" s="54">
        <f t="shared" si="31"/>
        <v>51.727113206543898</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5580458</v>
      </c>
      <c r="E224" s="53">
        <f t="shared" si="51"/>
        <v>7623808.0800000001</v>
      </c>
      <c r="F224" s="54">
        <f t="shared" ref="F224:F235" si="52">IF(D224&lt;&gt;0,IF(E224/D224&gt;=100,"&gt;&gt;100",E224/D224*100),"-")</f>
        <v>136.61617164756009</v>
      </c>
    </row>
    <row r="225" spans="1:6" ht="12.75" customHeight="1" x14ac:dyDescent="0.2">
      <c r="A225" s="55">
        <v>361</v>
      </c>
      <c r="B225" s="87" t="s">
        <v>491</v>
      </c>
      <c r="C225" s="52" t="s">
        <v>492</v>
      </c>
      <c r="D225" s="53">
        <f t="shared" ref="D225:E225" si="53">SUM(D226:D227)</f>
        <v>110555</v>
      </c>
      <c r="E225" s="53">
        <f t="shared" si="53"/>
        <v>676276.65</v>
      </c>
      <c r="F225" s="54">
        <f t="shared" si="52"/>
        <v>611.71059653566101</v>
      </c>
    </row>
    <row r="226" spans="1:6" ht="12.75" customHeight="1" x14ac:dyDescent="0.2">
      <c r="A226" s="55">
        <v>3611</v>
      </c>
      <c r="B226" s="87" t="s">
        <v>493</v>
      </c>
      <c r="C226" s="52" t="s">
        <v>494</v>
      </c>
      <c r="D226" s="244">
        <v>110555</v>
      </c>
      <c r="E226" s="244">
        <v>676276.65</v>
      </c>
      <c r="F226" s="54">
        <f t="shared" si="52"/>
        <v>611.71059653566101</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129712</v>
      </c>
      <c r="E231" s="53">
        <f t="shared" si="55"/>
        <v>0</v>
      </c>
      <c r="F231" s="54">
        <f t="shared" si="52"/>
        <v>0</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v>129712</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5123781</v>
      </c>
      <c r="E240" s="53">
        <f t="shared" si="58"/>
        <v>6327861.6299999999</v>
      </c>
      <c r="F240" s="54">
        <f t="shared" ref="F240:F243" si="59">IF(D240&lt;&gt;0,IF(E240/D240&gt;=100,"&gt;&gt;100",E240/D240*100),"-")</f>
        <v>123.49984571940136</v>
      </c>
    </row>
    <row r="241" spans="1:6" ht="24" x14ac:dyDescent="0.2">
      <c r="A241" s="55">
        <v>3672</v>
      </c>
      <c r="B241" s="87" t="s">
        <v>523</v>
      </c>
      <c r="C241" s="52" t="s">
        <v>524</v>
      </c>
      <c r="D241" s="244">
        <v>5040169</v>
      </c>
      <c r="E241" s="244">
        <v>6185928.9699999997</v>
      </c>
      <c r="F241" s="54">
        <f t="shared" si="59"/>
        <v>122.73257047531541</v>
      </c>
    </row>
    <row r="242" spans="1:6" ht="24" x14ac:dyDescent="0.2">
      <c r="A242" s="55">
        <v>3673</v>
      </c>
      <c r="B242" s="87" t="s">
        <v>525</v>
      </c>
      <c r="C242" s="52" t="s">
        <v>526</v>
      </c>
      <c r="D242" s="244">
        <v>83612</v>
      </c>
      <c r="E242" s="244">
        <v>141932.66</v>
      </c>
      <c r="F242" s="54">
        <f t="shared" si="59"/>
        <v>169.75154284074057</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216410</v>
      </c>
      <c r="E244" s="53">
        <f t="shared" si="60"/>
        <v>619669.80000000005</v>
      </c>
      <c r="F244" s="54">
        <f t="shared" ref="F244:F251" si="61">IF(D244&lt;&gt;0,IF(E244/D244&gt;=100,"&gt;&gt;100",E244/D244*100),"-")</f>
        <v>286.34064969271293</v>
      </c>
    </row>
    <row r="245" spans="1:6" ht="12.75" customHeight="1" x14ac:dyDescent="0.2">
      <c r="A245" s="55" t="s">
        <v>531</v>
      </c>
      <c r="B245" s="87" t="s">
        <v>532</v>
      </c>
      <c r="C245" s="52" t="s">
        <v>531</v>
      </c>
      <c r="D245" s="244">
        <v>216410</v>
      </c>
      <c r="E245" s="244">
        <v>619669.80000000005</v>
      </c>
      <c r="F245" s="54">
        <f t="shared" si="61"/>
        <v>286.34064969271293</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1014523</v>
      </c>
      <c r="E252" s="53">
        <f t="shared" si="63"/>
        <v>1207345.5499999998</v>
      </c>
      <c r="F252" s="54">
        <f t="shared" ref="F252:F258" si="64">IF(D252&lt;&gt;0,IF(E252/D252&gt;=100,"&gt;&gt;100",E252/D252*100),"-")</f>
        <v>119.00622755718695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1014523</v>
      </c>
      <c r="E259" s="53">
        <f t="shared" si="66"/>
        <v>1207345.5499999998</v>
      </c>
      <c r="F259" s="54">
        <f t="shared" ref="F259:F262" si="67">IF(D259&lt;&gt;0,IF(E259/D259&gt;=100,"&gt;&gt;100",E259/D259*100),"-")</f>
        <v>119.00622755718695</v>
      </c>
    </row>
    <row r="260" spans="1:6" ht="12.75" customHeight="1" x14ac:dyDescent="0.2">
      <c r="A260" s="55">
        <v>3721</v>
      </c>
      <c r="B260" s="87" t="s">
        <v>557</v>
      </c>
      <c r="C260" s="52" t="s">
        <v>558</v>
      </c>
      <c r="D260" s="244">
        <v>884322</v>
      </c>
      <c r="E260" s="244">
        <v>1064917.8999999999</v>
      </c>
      <c r="F260" s="54">
        <f t="shared" si="67"/>
        <v>120.42196168364012</v>
      </c>
    </row>
    <row r="261" spans="1:6" ht="12.75" customHeight="1" x14ac:dyDescent="0.2">
      <c r="A261" s="55">
        <v>3722</v>
      </c>
      <c r="B261" s="87" t="s">
        <v>559</v>
      </c>
      <c r="C261" s="52" t="s">
        <v>560</v>
      </c>
      <c r="D261" s="244">
        <v>130201</v>
      </c>
      <c r="E261" s="244">
        <v>142427.65</v>
      </c>
      <c r="F261" s="54">
        <f t="shared" si="67"/>
        <v>109.39059607837113</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4905882</v>
      </c>
      <c r="E263" s="53">
        <f t="shared" si="68"/>
        <v>6283662.21</v>
      </c>
      <c r="F263" s="54">
        <f t="shared" ref="F263:F267" si="69">IF(D263&lt;&gt;0,IF(E263/D263&gt;=100,"&gt;&gt;100",E263/D263*100),"-")</f>
        <v>128.08425090534178</v>
      </c>
    </row>
    <row r="264" spans="1:6" ht="12.75" customHeight="1" x14ac:dyDescent="0.2">
      <c r="A264" s="55">
        <v>381</v>
      </c>
      <c r="B264" s="87" t="s">
        <v>565</v>
      </c>
      <c r="C264" s="52" t="s">
        <v>566</v>
      </c>
      <c r="D264" s="53">
        <f t="shared" ref="D264:E264" si="70">SUM(D265:D267)</f>
        <v>3433605</v>
      </c>
      <c r="E264" s="53">
        <f t="shared" si="70"/>
        <v>5212500.66</v>
      </c>
      <c r="F264" s="54">
        <f t="shared" si="69"/>
        <v>151.8083955492842</v>
      </c>
    </row>
    <row r="265" spans="1:6" ht="12.75" customHeight="1" x14ac:dyDescent="0.2">
      <c r="A265" s="55">
        <v>3811</v>
      </c>
      <c r="B265" s="87" t="s">
        <v>567</v>
      </c>
      <c r="C265" s="52" t="s">
        <v>568</v>
      </c>
      <c r="D265" s="244">
        <v>3012686</v>
      </c>
      <c r="E265" s="244">
        <v>4291109.33</v>
      </c>
      <c r="F265" s="54">
        <f t="shared" si="69"/>
        <v>142.43466892998472</v>
      </c>
    </row>
    <row r="266" spans="1:6" ht="12.75" customHeight="1" x14ac:dyDescent="0.2">
      <c r="A266" s="55">
        <v>3812</v>
      </c>
      <c r="B266" s="87" t="s">
        <v>569</v>
      </c>
      <c r="C266" s="52" t="s">
        <v>570</v>
      </c>
      <c r="D266" s="244">
        <v>102075</v>
      </c>
      <c r="E266" s="244">
        <v>38815</v>
      </c>
      <c r="F266" s="54">
        <f t="shared" si="69"/>
        <v>38.025961302963509</v>
      </c>
    </row>
    <row r="267" spans="1:6" ht="12.75" customHeight="1" x14ac:dyDescent="0.2">
      <c r="A267" s="55" t="s">
        <v>571</v>
      </c>
      <c r="B267" s="87" t="s">
        <v>572</v>
      </c>
      <c r="C267" s="52" t="s">
        <v>571</v>
      </c>
      <c r="D267" s="244">
        <v>318844</v>
      </c>
      <c r="E267" s="244">
        <v>882576.33</v>
      </c>
      <c r="F267" s="54">
        <f t="shared" si="69"/>
        <v>276.80506140934125</v>
      </c>
    </row>
    <row r="268" spans="1:6" ht="12.75" customHeight="1" x14ac:dyDescent="0.2">
      <c r="A268" s="55">
        <v>382</v>
      </c>
      <c r="B268" s="88" t="s">
        <v>573</v>
      </c>
      <c r="C268" s="52" t="s">
        <v>574</v>
      </c>
      <c r="D268" s="53">
        <f t="shared" ref="D268:E268" si="71">SUM(D269:D272)</f>
        <v>783440</v>
      </c>
      <c r="E268" s="53">
        <f t="shared" si="71"/>
        <v>664801.55000000005</v>
      </c>
      <c r="F268" s="54">
        <f t="shared" ref="F268:F272" si="72">IF(D268&lt;&gt;0,IF(E268/D268&gt;=100,"&gt;&gt;100",E268/D268*100),"-")</f>
        <v>84.856728020014302</v>
      </c>
    </row>
    <row r="269" spans="1:6" ht="12.75" customHeight="1" x14ac:dyDescent="0.2">
      <c r="A269" s="55">
        <v>3821</v>
      </c>
      <c r="B269" s="87" t="s">
        <v>575</v>
      </c>
      <c r="C269" s="52" t="s">
        <v>576</v>
      </c>
      <c r="D269" s="244">
        <v>783440</v>
      </c>
      <c r="E269" s="244">
        <v>664801.55000000005</v>
      </c>
      <c r="F269" s="54">
        <f t="shared" si="72"/>
        <v>84.856728020014302</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119</v>
      </c>
      <c r="E273" s="53">
        <f t="shared" si="73"/>
        <v>0</v>
      </c>
      <c r="F273" s="54">
        <f t="shared" ref="F273:F284" si="74">IF(D273&lt;&gt;0,IF(E273/D273&gt;=100,"&gt;&gt;100",E273/D273*100),"-")</f>
        <v>0</v>
      </c>
    </row>
    <row r="274" spans="1:6" ht="12.75" customHeight="1" x14ac:dyDescent="0.2">
      <c r="A274" s="55">
        <v>3831</v>
      </c>
      <c r="B274" s="87" t="s">
        <v>585</v>
      </c>
      <c r="C274" s="52" t="s">
        <v>586</v>
      </c>
      <c r="D274" s="244">
        <v>119</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688718</v>
      </c>
      <c r="E279" s="53">
        <f t="shared" si="75"/>
        <v>406360</v>
      </c>
      <c r="F279" s="54">
        <f t="shared" si="74"/>
        <v>59.002378331915239</v>
      </c>
    </row>
    <row r="280" spans="1:6" ht="24" x14ac:dyDescent="0.2">
      <c r="A280" s="55">
        <v>3861</v>
      </c>
      <c r="B280" s="87" t="s">
        <v>596</v>
      </c>
      <c r="C280" s="52" t="s">
        <v>597</v>
      </c>
      <c r="D280" s="244">
        <v>688718</v>
      </c>
      <c r="E280" s="244">
        <v>406360</v>
      </c>
      <c r="F280" s="54">
        <f t="shared" si="74"/>
        <v>59.002378331915239</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25111105</v>
      </c>
      <c r="E289" s="53">
        <f t="shared" si="79"/>
        <v>31404596.470000003</v>
      </c>
      <c r="F289" s="54">
        <f t="shared" si="76"/>
        <v>125.0625827497436</v>
      </c>
    </row>
    <row r="290" spans="1:6" ht="12.75" customHeight="1" x14ac:dyDescent="0.2">
      <c r="A290" s="55" t="s">
        <v>606</v>
      </c>
      <c r="B290" s="87" t="s">
        <v>617</v>
      </c>
      <c r="C290" s="52" t="s">
        <v>618</v>
      </c>
      <c r="D290" s="53">
        <f>IF(D6&gt;=D289,D6-D289,0)</f>
        <v>15259583</v>
      </c>
      <c r="E290" s="53">
        <f>IF(E6&gt;=E289,E6-E289,0)</f>
        <v>4234137.6900000013</v>
      </c>
      <c r="F290" s="54">
        <f t="shared" si="76"/>
        <v>27.747401026620462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1000000</v>
      </c>
      <c r="E292" s="244">
        <v>1387191.87</v>
      </c>
      <c r="F292" s="54">
        <f t="shared" si="76"/>
        <v>138.71918700000001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1768354</v>
      </c>
      <c r="E294" s="244">
        <v>1003849.12</v>
      </c>
      <c r="F294" s="54">
        <f t="shared" si="76"/>
        <v>56.767430050770372</v>
      </c>
    </row>
    <row r="295" spans="1:6" ht="24" x14ac:dyDescent="0.2">
      <c r="A295" s="55">
        <v>9661</v>
      </c>
      <c r="B295" s="87" t="s">
        <v>627</v>
      </c>
      <c r="C295" s="52" t="s">
        <v>628</v>
      </c>
      <c r="D295" s="244">
        <v>25070</v>
      </c>
      <c r="E295" s="244">
        <v>17900</v>
      </c>
      <c r="F295" s="54">
        <f t="shared" si="76"/>
        <v>71.400079776625446</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5337021</v>
      </c>
      <c r="E298" s="53">
        <f t="shared" si="80"/>
        <v>11391443.09</v>
      </c>
      <c r="F298" s="54">
        <f t="shared" ref="F298:F418" si="81">IF(D298&lt;&gt;0,IF(E298/D298&gt;=100,"&gt;&gt;100",E298/D298*100),"-")</f>
        <v>213.441976151115</v>
      </c>
    </row>
    <row r="299" spans="1:6" ht="12.75" customHeight="1" x14ac:dyDescent="0.2">
      <c r="A299" s="55">
        <v>71</v>
      </c>
      <c r="B299" s="87" t="s">
        <v>634</v>
      </c>
      <c r="C299" s="52" t="s">
        <v>635</v>
      </c>
      <c r="D299" s="53">
        <f t="shared" ref="D299:E299" si="82">D300+D304</f>
        <v>5282095</v>
      </c>
      <c r="E299" s="53">
        <f t="shared" si="82"/>
        <v>11351813.689999999</v>
      </c>
      <c r="F299" s="54">
        <f t="shared" si="81"/>
        <v>214.91119887090252</v>
      </c>
    </row>
    <row r="300" spans="1:6" ht="24" x14ac:dyDescent="0.2">
      <c r="A300" s="55">
        <v>711</v>
      </c>
      <c r="B300" s="87" t="s">
        <v>636</v>
      </c>
      <c r="C300" s="52" t="s">
        <v>637</v>
      </c>
      <c r="D300" s="53">
        <f t="shared" ref="D300:E300" si="83">SUM(D301:D303)</f>
        <v>5282095</v>
      </c>
      <c r="E300" s="53">
        <f t="shared" si="83"/>
        <v>11351813.689999999</v>
      </c>
      <c r="F300" s="54">
        <f t="shared" si="81"/>
        <v>214.91119887090252</v>
      </c>
    </row>
    <row r="301" spans="1:6" ht="12.75" customHeight="1" x14ac:dyDescent="0.2">
      <c r="A301" s="55">
        <v>7111</v>
      </c>
      <c r="B301" s="87" t="s">
        <v>638</v>
      </c>
      <c r="C301" s="52" t="s">
        <v>639</v>
      </c>
      <c r="D301" s="244">
        <v>5282095</v>
      </c>
      <c r="E301" s="244">
        <v>11351813.689999999</v>
      </c>
      <c r="F301" s="54">
        <f t="shared" si="81"/>
        <v>214.91119887090252</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54926</v>
      </c>
      <c r="E311" s="53">
        <f t="shared" si="85"/>
        <v>39629.4</v>
      </c>
      <c r="F311" s="54">
        <f t="shared" si="81"/>
        <v>72.150529803735935</v>
      </c>
    </row>
    <row r="312" spans="1:6" ht="12.75" customHeight="1" x14ac:dyDescent="0.2">
      <c r="A312" s="55">
        <v>721</v>
      </c>
      <c r="B312" s="87" t="s">
        <v>660</v>
      </c>
      <c r="C312" s="52" t="s">
        <v>661</v>
      </c>
      <c r="D312" s="53">
        <f t="shared" ref="D312:E312" si="86">SUM(D313:D316)</f>
        <v>54926</v>
      </c>
      <c r="E312" s="53">
        <f t="shared" si="86"/>
        <v>39629.4</v>
      </c>
      <c r="F312" s="54">
        <f t="shared" si="81"/>
        <v>72.150529803735935</v>
      </c>
    </row>
    <row r="313" spans="1:6" ht="12.75" customHeight="1" x14ac:dyDescent="0.2">
      <c r="A313" s="55">
        <v>7211</v>
      </c>
      <c r="B313" s="87" t="s">
        <v>662</v>
      </c>
      <c r="C313" s="52" t="s">
        <v>663</v>
      </c>
      <c r="D313" s="244">
        <v>54926</v>
      </c>
      <c r="E313" s="244">
        <v>39629.4</v>
      </c>
      <c r="F313" s="54">
        <f t="shared" si="81"/>
        <v>72.150529803735935</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15224886</v>
      </c>
      <c r="E350" s="53">
        <f t="shared" si="95"/>
        <v>15641574.920000002</v>
      </c>
      <c r="F350" s="54">
        <f t="shared" si="81"/>
        <v>102.73689353076274</v>
      </c>
    </row>
    <row r="351" spans="1:6" ht="12.75" customHeight="1" x14ac:dyDescent="0.2">
      <c r="A351" s="55">
        <v>41</v>
      </c>
      <c r="B351" s="87" t="s">
        <v>738</v>
      </c>
      <c r="C351" s="52" t="s">
        <v>739</v>
      </c>
      <c r="D351" s="53">
        <f t="shared" ref="D351:E351" si="96">D352+D356</f>
        <v>497620</v>
      </c>
      <c r="E351" s="53">
        <f t="shared" si="96"/>
        <v>952080.05</v>
      </c>
      <c r="F351" s="54">
        <f t="shared" si="81"/>
        <v>191.32672521200917</v>
      </c>
    </row>
    <row r="352" spans="1:6" ht="12.75" customHeight="1" x14ac:dyDescent="0.2">
      <c r="A352" s="55">
        <v>411</v>
      </c>
      <c r="B352" s="87" t="s">
        <v>740</v>
      </c>
      <c r="C352" s="52" t="s">
        <v>741</v>
      </c>
      <c r="D352" s="53">
        <f t="shared" ref="D352:E352" si="97">SUM(D353:D355)</f>
        <v>405766</v>
      </c>
      <c r="E352" s="53">
        <f t="shared" si="97"/>
        <v>952080.05</v>
      </c>
      <c r="F352" s="54">
        <f t="shared" si="81"/>
        <v>234.63770991162397</v>
      </c>
    </row>
    <row r="353" spans="1:6" ht="12.75" customHeight="1" x14ac:dyDescent="0.2">
      <c r="A353" s="55">
        <v>4111</v>
      </c>
      <c r="B353" s="87" t="s">
        <v>638</v>
      </c>
      <c r="C353" s="52" t="s">
        <v>742</v>
      </c>
      <c r="D353" s="244">
        <v>405766</v>
      </c>
      <c r="E353" s="244">
        <v>952080.05</v>
      </c>
      <c r="F353" s="54">
        <f t="shared" si="81"/>
        <v>234.63770991162397</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91854</v>
      </c>
      <c r="E356" s="53">
        <f t="shared" si="98"/>
        <v>0</v>
      </c>
      <c r="F356" s="54">
        <f t="shared" si="81"/>
        <v>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v>91854</v>
      </c>
      <c r="E360" s="244"/>
      <c r="F360" s="54">
        <f t="shared" si="81"/>
        <v>0</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14727266</v>
      </c>
      <c r="E363" s="53">
        <f t="shared" si="99"/>
        <v>14689494.870000001</v>
      </c>
      <c r="F363" s="54">
        <f t="shared" si="81"/>
        <v>99.743529247044222</v>
      </c>
    </row>
    <row r="364" spans="1:6" ht="12.75" customHeight="1" x14ac:dyDescent="0.2">
      <c r="A364" s="55">
        <v>421</v>
      </c>
      <c r="B364" s="87" t="s">
        <v>756</v>
      </c>
      <c r="C364" s="52" t="s">
        <v>757</v>
      </c>
      <c r="D364" s="53">
        <f t="shared" ref="D364:E364" si="100">SUM(D365:D368)</f>
        <v>14088994</v>
      </c>
      <c r="E364" s="53">
        <f t="shared" si="100"/>
        <v>13682393.710000001</v>
      </c>
      <c r="F364" s="54">
        <f t="shared" si="81"/>
        <v>97.114057327301012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2078922</v>
      </c>
      <c r="E366" s="244">
        <v>868183.7</v>
      </c>
      <c r="F366" s="54">
        <f t="shared" si="81"/>
        <v>41.761244529616789</v>
      </c>
    </row>
    <row r="367" spans="1:6" ht="12.75" customHeight="1" x14ac:dyDescent="0.2">
      <c r="A367" s="55">
        <v>4213</v>
      </c>
      <c r="B367" s="87" t="s">
        <v>666</v>
      </c>
      <c r="C367" s="52" t="s">
        <v>760</v>
      </c>
      <c r="D367" s="244">
        <v>9951476</v>
      </c>
      <c r="E367" s="244">
        <v>3011832.83</v>
      </c>
      <c r="F367" s="54">
        <f t="shared" si="81"/>
        <v>30.265187093854216</v>
      </c>
    </row>
    <row r="368" spans="1:6" ht="12.75" customHeight="1" x14ac:dyDescent="0.2">
      <c r="A368" s="55">
        <v>4214</v>
      </c>
      <c r="B368" s="87" t="s">
        <v>668</v>
      </c>
      <c r="C368" s="52" t="s">
        <v>761</v>
      </c>
      <c r="D368" s="244">
        <v>2058596</v>
      </c>
      <c r="E368" s="244">
        <v>9802377.1799999997</v>
      </c>
      <c r="F368" s="54">
        <f t="shared" si="81"/>
        <v>476.16808640452035</v>
      </c>
    </row>
    <row r="369" spans="1:6" ht="12.75" customHeight="1" x14ac:dyDescent="0.2">
      <c r="A369" s="55">
        <v>422</v>
      </c>
      <c r="B369" s="87" t="s">
        <v>762</v>
      </c>
      <c r="C369" s="52" t="s">
        <v>763</v>
      </c>
      <c r="D369" s="53">
        <f t="shared" ref="D369:E369" si="101">SUM(D370:D377)</f>
        <v>495259</v>
      </c>
      <c r="E369" s="53">
        <f t="shared" si="101"/>
        <v>685663.66</v>
      </c>
      <c r="F369" s="54">
        <f t="shared" si="81"/>
        <v>138.44547196517379</v>
      </c>
    </row>
    <row r="370" spans="1:6" ht="12.75" customHeight="1" x14ac:dyDescent="0.2">
      <c r="A370" s="55">
        <v>4221</v>
      </c>
      <c r="B370" s="87" t="s">
        <v>672</v>
      </c>
      <c r="C370" s="52" t="s">
        <v>764</v>
      </c>
      <c r="D370" s="244">
        <v>27967</v>
      </c>
      <c r="E370" s="244">
        <v>14618.87</v>
      </c>
      <c r="F370" s="54">
        <f t="shared" si="81"/>
        <v>52.271856116136881</v>
      </c>
    </row>
    <row r="371" spans="1:6" ht="12.75" customHeight="1" x14ac:dyDescent="0.2">
      <c r="A371" s="55">
        <v>4222</v>
      </c>
      <c r="B371" s="87" t="s">
        <v>765</v>
      </c>
      <c r="C371" s="52" t="s">
        <v>766</v>
      </c>
      <c r="D371" s="244">
        <v>10046</v>
      </c>
      <c r="E371" s="244">
        <v>19496.66</v>
      </c>
      <c r="F371" s="54">
        <f t="shared" si="81"/>
        <v>194.07386024288274</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457246</v>
      </c>
      <c r="E376" s="244">
        <v>651548.13</v>
      </c>
      <c r="F376" s="54">
        <f t="shared" si="81"/>
        <v>142.49400322802168</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60000</v>
      </c>
      <c r="E383" s="53">
        <f t="shared" si="103"/>
        <v>79125</v>
      </c>
      <c r="F383" s="54">
        <f t="shared" si="81"/>
        <v>131.875</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v>60000</v>
      </c>
      <c r="E385" s="244">
        <v>79125</v>
      </c>
      <c r="F385" s="54">
        <f t="shared" si="81"/>
        <v>131.875</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22134</v>
      </c>
      <c r="E388" s="53">
        <f t="shared" si="104"/>
        <v>0</v>
      </c>
      <c r="F388" s="54">
        <f t="shared" si="81"/>
        <v>0</v>
      </c>
    </row>
    <row r="389" spans="1:6" ht="12.75" customHeight="1" x14ac:dyDescent="0.2">
      <c r="A389" s="55">
        <v>4251</v>
      </c>
      <c r="B389" s="87" t="s">
        <v>788</v>
      </c>
      <c r="C389" s="52" t="s">
        <v>789</v>
      </c>
      <c r="D389" s="244">
        <v>22134</v>
      </c>
      <c r="E389" s="244"/>
      <c r="F389" s="54">
        <f t="shared" si="81"/>
        <v>0</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60879</v>
      </c>
      <c r="E391" s="53">
        <f t="shared" si="105"/>
        <v>242312.5</v>
      </c>
      <c r="F391" s="54">
        <f t="shared" si="81"/>
        <v>398.02312784375562</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18379</v>
      </c>
      <c r="E393" s="244">
        <v>37187.5</v>
      </c>
      <c r="F393" s="54">
        <f t="shared" si="81"/>
        <v>202.3369062517003</v>
      </c>
    </row>
    <row r="394" spans="1:6" ht="12.75" customHeight="1" x14ac:dyDescent="0.2">
      <c r="A394" s="55">
        <v>4263</v>
      </c>
      <c r="B394" s="87" t="s">
        <v>720</v>
      </c>
      <c r="C394" s="52" t="s">
        <v>795</v>
      </c>
      <c r="D394" s="244">
        <v>42500</v>
      </c>
      <c r="E394" s="244">
        <v>205125</v>
      </c>
      <c r="F394" s="54">
        <f t="shared" si="81"/>
        <v>482.64705882352939</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9887865</v>
      </c>
      <c r="E408" s="53">
        <f t="shared" si="111"/>
        <v>4250131.8300000019</v>
      </c>
      <c r="F408" s="54">
        <f t="shared" si="81"/>
        <v>42.98331166535953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17289617</v>
      </c>
      <c r="E410" s="244">
        <v>12417898.82</v>
      </c>
      <c r="F410" s="54">
        <f t="shared" si="81"/>
        <v>71.822868141035173</v>
      </c>
    </row>
    <row r="411" spans="1:6" ht="12.75" customHeight="1" x14ac:dyDescent="0.2">
      <c r="A411" s="55">
        <v>97</v>
      </c>
      <c r="B411" s="87" t="s">
        <v>825</v>
      </c>
      <c r="C411" s="52" t="s">
        <v>826</v>
      </c>
      <c r="D411" s="244">
        <v>3166164</v>
      </c>
      <c r="E411" s="244">
        <v>3629562.17</v>
      </c>
      <c r="F411" s="54">
        <f t="shared" si="81"/>
        <v>114.63594968548692</v>
      </c>
    </row>
    <row r="412" spans="1:6" ht="12.75" customHeight="1" x14ac:dyDescent="0.2">
      <c r="A412" s="55" t="s">
        <v>606</v>
      </c>
      <c r="B412" s="87" t="s">
        <v>827</v>
      </c>
      <c r="C412" s="52" t="s">
        <v>828</v>
      </c>
      <c r="D412" s="53">
        <f>D6+D298</f>
        <v>45707709</v>
      </c>
      <c r="E412" s="53">
        <f>E6+E298</f>
        <v>47030177.25</v>
      </c>
      <c r="F412" s="54">
        <f t="shared" si="81"/>
        <v>102.89331554552427</v>
      </c>
    </row>
    <row r="413" spans="1:6" ht="12.75" customHeight="1" x14ac:dyDescent="0.2">
      <c r="A413" s="55" t="s">
        <v>606</v>
      </c>
      <c r="B413" s="87" t="s">
        <v>829</v>
      </c>
      <c r="C413" s="52" t="s">
        <v>830</v>
      </c>
      <c r="D413" s="53">
        <f t="shared" ref="D413:E413" si="112">D289+D350</f>
        <v>40335991</v>
      </c>
      <c r="E413" s="53">
        <f t="shared" si="112"/>
        <v>47046171.390000001</v>
      </c>
      <c r="F413" s="54">
        <f t="shared" si="81"/>
        <v>116.63571471443457</v>
      </c>
    </row>
    <row r="414" spans="1:6" ht="12.75" customHeight="1" x14ac:dyDescent="0.2">
      <c r="A414" s="55" t="s">
        <v>606</v>
      </c>
      <c r="B414" s="87" t="s">
        <v>831</v>
      </c>
      <c r="C414" s="52" t="s">
        <v>832</v>
      </c>
      <c r="D414" s="53">
        <f t="shared" ref="D414:E414" si="113">IF(D412&gt;=D413,D412-D413,0)</f>
        <v>5371718</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15994.140000000596</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16289617</v>
      </c>
      <c r="E417" s="53">
        <f t="shared" si="116"/>
        <v>11030706.949999999</v>
      </c>
      <c r="F417" s="54">
        <f t="shared" si="81"/>
        <v>67.716183566501286</v>
      </c>
    </row>
    <row r="418" spans="1:6" ht="12.75" customHeight="1" x14ac:dyDescent="0.2">
      <c r="A418" s="57" t="s">
        <v>840</v>
      </c>
      <c r="B418" s="235" t="s">
        <v>841</v>
      </c>
      <c r="C418" s="58" t="s">
        <v>842</v>
      </c>
      <c r="D418" s="64">
        <f t="shared" ref="D418:E418" si="117">D294+D411</f>
        <v>4934518</v>
      </c>
      <c r="E418" s="64">
        <f t="shared" si="117"/>
        <v>4633411.29</v>
      </c>
      <c r="F418" s="59">
        <f t="shared" si="81"/>
        <v>93.897950924487461</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2602454</v>
      </c>
      <c r="E420" s="53">
        <f t="shared" si="118"/>
        <v>5321990.93</v>
      </c>
      <c r="F420" s="54">
        <f t="shared" ref="F420:F647" si="119">IF(D420&lt;&gt;0,IF(E420/D420&gt;=100,"&gt;&gt;100",E420/D420*100),"-")</f>
        <v>204.49894330504975</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43144.800000000003</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v>43144.800000000003</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2602454</v>
      </c>
      <c r="E484" s="53">
        <f t="shared" si="137"/>
        <v>5278846.13</v>
      </c>
      <c r="F484" s="54">
        <f t="shared" si="119"/>
        <v>202.8410926763739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5000000</v>
      </c>
      <c r="F490" s="54" t="str">
        <f t="shared" si="119"/>
        <v>-</v>
      </c>
    </row>
    <row r="491" spans="1:6" ht="12.75" customHeight="1" x14ac:dyDescent="0.2">
      <c r="A491" s="55">
        <v>8422</v>
      </c>
      <c r="B491" s="87" t="s">
        <v>986</v>
      </c>
      <c r="C491" s="52" t="s">
        <v>987</v>
      </c>
      <c r="D491" s="244"/>
      <c r="E491" s="244">
        <v>5000000</v>
      </c>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2000000</v>
      </c>
      <c r="E495" s="53">
        <f t="shared" si="140"/>
        <v>0</v>
      </c>
      <c r="F495" s="54">
        <f t="shared" si="119"/>
        <v>0</v>
      </c>
    </row>
    <row r="496" spans="1:6" ht="12.75" customHeight="1" x14ac:dyDescent="0.2">
      <c r="A496" s="55">
        <v>8443</v>
      </c>
      <c r="B496" s="87" t="s">
        <v>996</v>
      </c>
      <c r="C496" s="52" t="s">
        <v>997</v>
      </c>
      <c r="D496" s="244">
        <v>2000000</v>
      </c>
      <c r="E496" s="244"/>
      <c r="F496" s="54">
        <f t="shared" si="119"/>
        <v>0</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602454</v>
      </c>
      <c r="E507" s="53">
        <f t="shared" si="142"/>
        <v>278846.13</v>
      </c>
      <c r="F507" s="54">
        <f t="shared" si="119"/>
        <v>46.285049148980676</v>
      </c>
    </row>
    <row r="508" spans="1:6" ht="12.75" customHeight="1" x14ac:dyDescent="0.2">
      <c r="A508" s="55">
        <v>8471</v>
      </c>
      <c r="B508" s="87" t="s">
        <v>1020</v>
      </c>
      <c r="C508" s="52" t="s">
        <v>1021</v>
      </c>
      <c r="D508" s="244">
        <v>602454</v>
      </c>
      <c r="E508" s="244">
        <v>278846.13</v>
      </c>
      <c r="F508" s="54">
        <f t="shared" si="119"/>
        <v>46.285049148980676</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6841900</v>
      </c>
      <c r="E528" s="53">
        <f t="shared" si="148"/>
        <v>4642014.2300000004</v>
      </c>
      <c r="F528" s="54">
        <f t="shared" si="119"/>
        <v>67.846858767301484</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6841900</v>
      </c>
      <c r="E593" s="53">
        <f t="shared" si="167"/>
        <v>4642014.2300000004</v>
      </c>
      <c r="F593" s="54">
        <f t="shared" si="119"/>
        <v>67.846858767301484</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6000000</v>
      </c>
      <c r="E599" s="53">
        <f t="shared" si="169"/>
        <v>4000000.04</v>
      </c>
      <c r="F599" s="54">
        <f t="shared" si="119"/>
        <v>66.666667333333322</v>
      </c>
    </row>
    <row r="600" spans="1:6" ht="12.75" customHeight="1" x14ac:dyDescent="0.2">
      <c r="A600" s="55">
        <v>5422</v>
      </c>
      <c r="B600" s="87" t="s">
        <v>1195</v>
      </c>
      <c r="C600" s="52" t="s">
        <v>1196</v>
      </c>
      <c r="D600" s="244">
        <v>6000000</v>
      </c>
      <c r="E600" s="244">
        <v>4000000.04</v>
      </c>
      <c r="F600" s="54">
        <f t="shared" si="119"/>
        <v>66.666667333333322</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41900</v>
      </c>
      <c r="E605" s="53">
        <f t="shared" si="171"/>
        <v>43399.91</v>
      </c>
      <c r="F605" s="54">
        <f t="shared" si="119"/>
        <v>103.57973747016706</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v>41900</v>
      </c>
      <c r="E608" s="244">
        <v>43399.91</v>
      </c>
      <c r="F608" s="54">
        <f t="shared" si="119"/>
        <v>103.57973747016706</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800000</v>
      </c>
      <c r="E617" s="53">
        <f t="shared" si="173"/>
        <v>598614.28</v>
      </c>
      <c r="F617" s="54">
        <f t="shared" si="119"/>
        <v>74.826785000000001</v>
      </c>
    </row>
    <row r="618" spans="1:6" ht="12.75" customHeight="1" x14ac:dyDescent="0.2">
      <c r="A618" s="55">
        <v>5471</v>
      </c>
      <c r="B618" s="87" t="s">
        <v>1231</v>
      </c>
      <c r="C618" s="52" t="s">
        <v>1232</v>
      </c>
      <c r="D618" s="244">
        <v>800000</v>
      </c>
      <c r="E618" s="244">
        <v>598614.28</v>
      </c>
      <c r="F618" s="54">
        <f t="shared" si="119"/>
        <v>74.826785000000001</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679976.69999999925</v>
      </c>
      <c r="F635" s="54" t="str">
        <f t="shared" si="119"/>
        <v>-</v>
      </c>
    </row>
    <row r="636" spans="1:6" ht="12.75" customHeight="1" x14ac:dyDescent="0.2">
      <c r="A636" s="55" t="s">
        <v>606</v>
      </c>
      <c r="B636" s="87" t="s">
        <v>1267</v>
      </c>
      <c r="C636" s="52" t="s">
        <v>1268</v>
      </c>
      <c r="D636" s="53">
        <f t="shared" ref="D636:E636" si="179">IF(D528-D420&gt;=0,D528-D420,0)</f>
        <v>4239446</v>
      </c>
      <c r="E636" s="53">
        <f t="shared" si="179"/>
        <v>0</v>
      </c>
      <c r="F636" s="54">
        <f t="shared" si="119"/>
        <v>0</v>
      </c>
    </row>
    <row r="637" spans="1:6" ht="12.75" customHeight="1" x14ac:dyDescent="0.2">
      <c r="A637" s="55">
        <v>92213</v>
      </c>
      <c r="B637" s="87" t="s">
        <v>1269</v>
      </c>
      <c r="C637" s="52" t="s">
        <v>1270</v>
      </c>
      <c r="D637" s="244">
        <v>10885866</v>
      </c>
      <c r="E637" s="244">
        <v>6646419.3200000003</v>
      </c>
      <c r="F637" s="54">
        <f t="shared" si="119"/>
        <v>61.055494528409596</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48310163</v>
      </c>
      <c r="E639" s="53">
        <f t="shared" si="180"/>
        <v>52352168.18</v>
      </c>
      <c r="F639" s="54">
        <f t="shared" si="119"/>
        <v>108.36678025698237</v>
      </c>
    </row>
    <row r="640" spans="1:6" ht="12.75" customHeight="1" x14ac:dyDescent="0.2">
      <c r="A640" s="55" t="s">
        <v>606</v>
      </c>
      <c r="B640" s="87" t="s">
        <v>1275</v>
      </c>
      <c r="C640" s="52" t="s">
        <v>1276</v>
      </c>
      <c r="D640" s="53">
        <f t="shared" ref="D640:E640" si="181">D413+D528</f>
        <v>47177891</v>
      </c>
      <c r="E640" s="53">
        <f t="shared" si="181"/>
        <v>51688185.620000005</v>
      </c>
      <c r="F640" s="54">
        <f t="shared" si="119"/>
        <v>109.56018703761048</v>
      </c>
    </row>
    <row r="641" spans="1:6" ht="12.75" customHeight="1" x14ac:dyDescent="0.2">
      <c r="A641" s="55" t="s">
        <v>606</v>
      </c>
      <c r="B641" s="87" t="s">
        <v>1277</v>
      </c>
      <c r="C641" s="52" t="s">
        <v>1278</v>
      </c>
      <c r="D641" s="53">
        <f t="shared" ref="D641:E641" si="182">IF(D639&gt;=D640,D639-D640,0)</f>
        <v>1132272</v>
      </c>
      <c r="E641" s="53">
        <f t="shared" si="182"/>
        <v>663982.55999999493</v>
      </c>
      <c r="F641" s="54">
        <f t="shared" si="119"/>
        <v>58.641612616049407</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5403751</v>
      </c>
      <c r="E644" s="53">
        <f t="shared" si="185"/>
        <v>4384287.629999999</v>
      </c>
      <c r="F644" s="54">
        <f t="shared" si="119"/>
        <v>81.134153479684741</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4271479</v>
      </c>
      <c r="E646" s="53">
        <f t="shared" si="187"/>
        <v>3720305.070000004</v>
      </c>
      <c r="F646" s="54">
        <f t="shared" si="119"/>
        <v>87.096414848346541</v>
      </c>
    </row>
    <row r="647" spans="1:6" ht="24" x14ac:dyDescent="0.2">
      <c r="A647" s="57" t="s">
        <v>1289</v>
      </c>
      <c r="B647" s="235" t="s">
        <v>1290</v>
      </c>
      <c r="C647" s="58" t="s">
        <v>1289</v>
      </c>
      <c r="D647" s="245">
        <v>854695</v>
      </c>
      <c r="E647" s="245">
        <v>786917.62</v>
      </c>
      <c r="F647" s="59">
        <f t="shared" si="119"/>
        <v>92.069992219446704</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698250</v>
      </c>
      <c r="E649" s="244">
        <v>633658</v>
      </c>
      <c r="F649" s="54">
        <f t="shared" ref="F649:F724" si="188">IF(D649&lt;&gt;0,IF(E649/D649&gt;=100,"&gt;&gt;100",E649/D649*100),"-")</f>
        <v>90.749445041174354</v>
      </c>
    </row>
    <row r="650" spans="1:6" ht="12.75" customHeight="1" x14ac:dyDescent="0.2">
      <c r="A650" s="55" t="s">
        <v>1294</v>
      </c>
      <c r="B650" s="87" t="s">
        <v>1295</v>
      </c>
      <c r="C650" s="52" t="s">
        <v>1294</v>
      </c>
      <c r="D650" s="244">
        <v>47240165</v>
      </c>
      <c r="E650" s="244">
        <v>49601407.93</v>
      </c>
      <c r="F650" s="54">
        <f t="shared" si="188"/>
        <v>104.99837993791937</v>
      </c>
    </row>
    <row r="651" spans="1:6" ht="12.75" customHeight="1" x14ac:dyDescent="0.2">
      <c r="A651" s="55" t="s">
        <v>1296</v>
      </c>
      <c r="B651" s="87" t="s">
        <v>1297</v>
      </c>
      <c r="C651" s="52" t="s">
        <v>1296</v>
      </c>
      <c r="D651" s="244">
        <v>47304757</v>
      </c>
      <c r="E651" s="244">
        <v>49403302.909999996</v>
      </c>
      <c r="F651" s="54">
        <f t="shared" si="188"/>
        <v>104.4362259592624</v>
      </c>
    </row>
    <row r="652" spans="1:6" ht="24" x14ac:dyDescent="0.2">
      <c r="A652" s="55">
        <v>11</v>
      </c>
      <c r="B652" s="87" t="s">
        <v>1298</v>
      </c>
      <c r="C652" s="52" t="s">
        <v>1299</v>
      </c>
      <c r="D652" s="53">
        <f t="shared" ref="D652:E652" si="189">+D649+D650-D651</f>
        <v>633658</v>
      </c>
      <c r="E652" s="53">
        <f t="shared" si="189"/>
        <v>831763.02000000328</v>
      </c>
      <c r="F652" s="54">
        <f t="shared" si="188"/>
        <v>131.26371323332197</v>
      </c>
    </row>
    <row r="653" spans="1:6" ht="24" x14ac:dyDescent="0.2">
      <c r="A653" s="55" t="s">
        <v>606</v>
      </c>
      <c r="B653" s="87" t="s">
        <v>1300</v>
      </c>
      <c r="C653" s="52" t="s">
        <v>1301</v>
      </c>
      <c r="D653" s="264">
        <v>35</v>
      </c>
      <c r="E653" s="264">
        <v>35</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25</v>
      </c>
      <c r="E655" s="264">
        <v>23</v>
      </c>
      <c r="F655" s="54">
        <f t="shared" si="188"/>
        <v>92</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6000</v>
      </c>
      <c r="E658" s="244">
        <v>50082</v>
      </c>
      <c r="F658" s="54">
        <f t="shared" si="188"/>
        <v>834.69999999999993</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50</v>
      </c>
      <c r="E660" s="244">
        <v>4400</v>
      </c>
      <c r="F660" s="54">
        <f t="shared" si="188"/>
        <v>8800</v>
      </c>
    </row>
    <row r="661" spans="1:6" ht="12.75" customHeight="1" x14ac:dyDescent="0.2">
      <c r="A661" s="55">
        <v>63311</v>
      </c>
      <c r="B661" s="87" t="s">
        <v>1317</v>
      </c>
      <c r="C661" s="52" t="s">
        <v>1318</v>
      </c>
      <c r="D661" s="244">
        <v>4990337</v>
      </c>
      <c r="E661" s="244">
        <v>4628403.82</v>
      </c>
      <c r="F661" s="54">
        <f t="shared" si="188"/>
        <v>92.747319870381503</v>
      </c>
    </row>
    <row r="662" spans="1:6" ht="12.75" customHeight="1" x14ac:dyDescent="0.2">
      <c r="A662" s="55">
        <v>63312</v>
      </c>
      <c r="B662" s="87" t="s">
        <v>1319</v>
      </c>
      <c r="C662" s="52" t="s">
        <v>1320</v>
      </c>
      <c r="D662" s="244">
        <v>21800</v>
      </c>
      <c r="E662" s="244">
        <v>10800</v>
      </c>
      <c r="F662" s="54">
        <f t="shared" si="188"/>
        <v>49.541284403669728</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165900</v>
      </c>
      <c r="E665" s="244">
        <v>1138416.32</v>
      </c>
      <c r="F665" s="54">
        <f t="shared" si="188"/>
        <v>686.20634116937924</v>
      </c>
    </row>
    <row r="666" spans="1:6" ht="12.75" customHeight="1" x14ac:dyDescent="0.2">
      <c r="A666" s="55">
        <v>63322</v>
      </c>
      <c r="B666" s="87" t="s">
        <v>1327</v>
      </c>
      <c r="C666" s="52" t="s">
        <v>1328</v>
      </c>
      <c r="D666" s="244"/>
      <c r="E666" s="244">
        <v>100000</v>
      </c>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322685</v>
      </c>
      <c r="E669" s="244">
        <v>59704.29</v>
      </c>
      <c r="F669" s="54">
        <f t="shared" si="188"/>
        <v>18.502344391589322</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v>542723</v>
      </c>
      <c r="F673" s="54" t="str">
        <f t="shared" si="188"/>
        <v>-</v>
      </c>
    </row>
    <row r="674" spans="1:6" ht="24" x14ac:dyDescent="0.2">
      <c r="A674" s="55">
        <v>63426</v>
      </c>
      <c r="B674" s="234" t="s">
        <v>1343</v>
      </c>
      <c r="C674" s="52" t="s">
        <v>1344</v>
      </c>
      <c r="D674" s="244">
        <v>150000</v>
      </c>
      <c r="E674" s="244"/>
      <c r="F674" s="54">
        <f t="shared" si="188"/>
        <v>0</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1411074</v>
      </c>
      <c r="E694" s="244">
        <v>2370009.02</v>
      </c>
      <c r="F694" s="54">
        <f t="shared" si="188"/>
        <v>167.95781227632284</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9713040</v>
      </c>
      <c r="E698" s="244">
        <v>506654.39</v>
      </c>
      <c r="F698" s="54">
        <f t="shared" si="188"/>
        <v>5.2162288016933935</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240006</v>
      </c>
      <c r="E710" s="244">
        <v>473524.57</v>
      </c>
      <c r="F710" s="54">
        <f t="shared" si="188"/>
        <v>197.2969717423731</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22883.38</v>
      </c>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91722</v>
      </c>
      <c r="E716" s="244"/>
      <c r="F716" s="54">
        <f t="shared" si="188"/>
        <v>0</v>
      </c>
    </row>
    <row r="717" spans="1:6" ht="12.75" customHeight="1" x14ac:dyDescent="0.2">
      <c r="A717" s="55">
        <v>31215</v>
      </c>
      <c r="B717" s="87" t="s">
        <v>1411</v>
      </c>
      <c r="C717" s="52" t="s">
        <v>1412</v>
      </c>
      <c r="D717" s="244">
        <v>2500</v>
      </c>
      <c r="E717" s="244">
        <v>27036.05</v>
      </c>
      <c r="F717" s="54">
        <f t="shared" si="188"/>
        <v>1081.442</v>
      </c>
    </row>
    <row r="718" spans="1:6" ht="12.75" customHeight="1" x14ac:dyDescent="0.2">
      <c r="A718" s="55">
        <v>32121</v>
      </c>
      <c r="B718" s="87" t="s">
        <v>1413</v>
      </c>
      <c r="C718" s="52" t="s">
        <v>1414</v>
      </c>
      <c r="D718" s="244">
        <v>271971</v>
      </c>
      <c r="E718" s="244">
        <v>277728.51</v>
      </c>
      <c r="F718" s="54">
        <f t="shared" si="188"/>
        <v>102.11695732265574</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163884</v>
      </c>
      <c r="E722" s="244">
        <v>171462.66</v>
      </c>
      <c r="F722" s="54">
        <f t="shared" si="188"/>
        <v>104.62440506699862</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208406</v>
      </c>
      <c r="E725" s="244">
        <v>141574.31</v>
      </c>
      <c r="F725" s="54">
        <f t="shared" ref="F725:F979" si="190">IF(D725&lt;&gt;0,IF(E725/D725&gt;=100,"&gt;&gt;100",E725/D725*100),"-")</f>
        <v>67.931974127424354</v>
      </c>
    </row>
    <row r="726" spans="1:6" ht="12.75" customHeight="1" x14ac:dyDescent="0.2">
      <c r="A726" s="55" t="s">
        <v>1429</v>
      </c>
      <c r="B726" s="87" t="s">
        <v>1430</v>
      </c>
      <c r="C726" s="52" t="s">
        <v>1429</v>
      </c>
      <c r="D726" s="244">
        <v>55742</v>
      </c>
      <c r="E726" s="244">
        <v>33735.480000000003</v>
      </c>
      <c r="F726" s="54">
        <f t="shared" si="190"/>
        <v>60.52075634171721</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v>150171</v>
      </c>
      <c r="E739" s="244">
        <v>97980.28</v>
      </c>
      <c r="F739" s="54">
        <f t="shared" si="190"/>
        <v>65.245806447316724</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51419</v>
      </c>
      <c r="E759" s="244">
        <v>29183.919999999998</v>
      </c>
      <c r="F759" s="54">
        <f t="shared" si="190"/>
        <v>56.757074233260077</v>
      </c>
    </row>
    <row r="760" spans="1:6" ht="12.75" customHeight="1" x14ac:dyDescent="0.2">
      <c r="A760" s="55">
        <v>35232</v>
      </c>
      <c r="B760" s="87" t="s">
        <v>1497</v>
      </c>
      <c r="C760" s="52" t="s">
        <v>1498</v>
      </c>
      <c r="D760" s="244">
        <v>5000</v>
      </c>
      <c r="E760" s="244"/>
      <c r="F760" s="54">
        <f t="shared" si="190"/>
        <v>0</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129712</v>
      </c>
      <c r="E773" s="244"/>
      <c r="F773" s="54">
        <f t="shared" si="190"/>
        <v>0</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v>216410</v>
      </c>
      <c r="E793" s="244">
        <v>619669.80000000005</v>
      </c>
      <c r="F793" s="54">
        <f t="shared" si="190"/>
        <v>286.34064969271293</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395335</v>
      </c>
      <c r="E816" s="244">
        <v>495911.07</v>
      </c>
      <c r="F816" s="54">
        <f t="shared" si="190"/>
        <v>125.44071989578458</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126360</v>
      </c>
      <c r="E819" s="244">
        <v>100560</v>
      </c>
      <c r="F819" s="54">
        <f t="shared" si="190"/>
        <v>79.582146248812919</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362627</v>
      </c>
      <c r="E823" s="244">
        <v>468446.83</v>
      </c>
      <c r="F823" s="54">
        <f t="shared" si="190"/>
        <v>129.18145367002458</v>
      </c>
    </row>
    <row r="824" spans="1:6" ht="12.75" customHeight="1" x14ac:dyDescent="0.2">
      <c r="A824" s="55">
        <v>37221</v>
      </c>
      <c r="B824" s="87" t="s">
        <v>1625</v>
      </c>
      <c r="C824" s="52" t="s">
        <v>1626</v>
      </c>
      <c r="D824" s="244">
        <v>103001</v>
      </c>
      <c r="E824" s="244">
        <v>114538</v>
      </c>
      <c r="F824" s="54">
        <f t="shared" si="190"/>
        <v>111.20086212755216</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27200</v>
      </c>
      <c r="E828" s="244">
        <v>27889.65</v>
      </c>
      <c r="F828" s="54">
        <f t="shared" si="190"/>
        <v>102.53547794117648</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688718</v>
      </c>
      <c r="E830" s="244">
        <v>406360</v>
      </c>
      <c r="F830" s="54">
        <f t="shared" si="190"/>
        <v>59.002378331915239</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v>5000000</v>
      </c>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v>2000000</v>
      </c>
      <c r="E885" s="244"/>
      <c r="F885" s="54">
        <f t="shared" si="190"/>
        <v>0</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v>602454</v>
      </c>
      <c r="E900" s="244">
        <v>278846.13</v>
      </c>
      <c r="F900" s="54">
        <f t="shared" si="190"/>
        <v>46.285049148980676</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v>4000000</v>
      </c>
      <c r="E946" s="244">
        <v>2000000</v>
      </c>
      <c r="F946" s="54">
        <f t="shared" si="190"/>
        <v>50</v>
      </c>
    </row>
    <row r="947" spans="1:6" ht="24" x14ac:dyDescent="0.2">
      <c r="A947" s="55">
        <v>54222</v>
      </c>
      <c r="B947" s="234" t="s">
        <v>1870</v>
      </c>
      <c r="C947" s="52" t="s">
        <v>1871</v>
      </c>
      <c r="D947" s="244">
        <v>2000000</v>
      </c>
      <c r="E947" s="244">
        <v>2000000.04</v>
      </c>
      <c r="F947" s="54">
        <f t="shared" si="190"/>
        <v>100.00000200000001</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v>41900</v>
      </c>
      <c r="E958" s="244">
        <v>43399.91</v>
      </c>
      <c r="F958" s="54">
        <f t="shared" si="190"/>
        <v>103.57973747016706</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v>800000</v>
      </c>
      <c r="E968" s="244">
        <v>598614.28</v>
      </c>
      <c r="F968" s="54">
        <f t="shared" si="190"/>
        <v>74.826785000000001</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v>43965</v>
      </c>
      <c r="E987" s="247"/>
      <c r="F987" s="54">
        <f t="shared" si="192"/>
        <v>0</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7" workbookViewId="0">
      <selection activeCell="D250" sqref="D25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190835982</v>
      </c>
      <c r="E6" s="231">
        <f t="shared" si="0"/>
        <v>196145414.61999995</v>
      </c>
      <c r="F6" s="232">
        <f t="shared" ref="F6:F260" si="1">IF(D6&gt;0,IF(E6/D6&gt;=100,"&gt;&gt;100",E6/D6*100),"-")</f>
        <v>102.7821968186272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158947860</v>
      </c>
      <c r="E7" s="106">
        <f t="shared" si="2"/>
        <v>164458727.71999994</v>
      </c>
      <c r="F7" s="95">
        <f t="shared" si="1"/>
        <v>103.46709148522034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18216221</v>
      </c>
      <c r="E8" s="106">
        <f>E9+E10-E11</f>
        <v>15846935.720000001</v>
      </c>
      <c r="F8" s="95">
        <f t="shared" si="1"/>
        <v>86.993541196058175</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18124367</v>
      </c>
      <c r="E9" s="249">
        <v>15755081.710000001</v>
      </c>
      <c r="F9" s="95">
        <f t="shared" si="1"/>
        <v>86.927624617179745</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91854</v>
      </c>
      <c r="E10" s="249">
        <v>91854.01</v>
      </c>
      <c r="F10" s="95">
        <f t="shared" si="1"/>
        <v>100.00001088684216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140698199</v>
      </c>
      <c r="E12" s="106">
        <f t="shared" si="3"/>
        <v>141433825.27999994</v>
      </c>
      <c r="F12" s="95">
        <f t="shared" si="1"/>
        <v>100.52283986947121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136406946</v>
      </c>
      <c r="E13" s="106">
        <f t="shared" si="4"/>
        <v>137379727.83999997</v>
      </c>
      <c r="F13" s="95">
        <f t="shared" si="1"/>
        <v>100.71314685104085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3865752</v>
      </c>
      <c r="E14" s="249">
        <v>3865752.14</v>
      </c>
      <c r="F14" s="95">
        <f t="shared" si="1"/>
        <v>100.00000362154636</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73642611</v>
      </c>
      <c r="E15" s="249">
        <v>74508628.549999997</v>
      </c>
      <c r="F15" s="95">
        <f t="shared" si="1"/>
        <v>101.17597344559117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61671737</v>
      </c>
      <c r="E16" s="249">
        <v>64683569.950000003</v>
      </c>
      <c r="F16" s="95">
        <f t="shared" si="1"/>
        <v>104.88365189065456</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33792586</v>
      </c>
      <c r="E17" s="249">
        <v>36450437.329999998</v>
      </c>
      <c r="F17" s="95">
        <f t="shared" si="1"/>
        <v>107.86519069597101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36565740</v>
      </c>
      <c r="E18" s="249">
        <v>42128660.130000003</v>
      </c>
      <c r="F18" s="95">
        <f t="shared" si="1"/>
        <v>115.21347613914008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3519409</v>
      </c>
      <c r="E19" s="106">
        <f t="shared" si="5"/>
        <v>3168165.26</v>
      </c>
      <c r="F19" s="95">
        <f t="shared" si="1"/>
        <v>90.019809007705547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3991060</v>
      </c>
      <c r="E20" s="249">
        <v>3993779.69</v>
      </c>
      <c r="F20" s="95">
        <f t="shared" si="1"/>
        <v>100.06814455307614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300079</v>
      </c>
      <c r="E21" s="249">
        <v>319575.89</v>
      </c>
      <c r="F21" s="95">
        <f t="shared" si="1"/>
        <v>106.49725239020391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295436</v>
      </c>
      <c r="E22" s="249">
        <v>271180.58</v>
      </c>
      <c r="F22" s="95">
        <f t="shared" si="1"/>
        <v>91.789957892741583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20767</v>
      </c>
      <c r="E24" s="249">
        <v>20766.740000000002</v>
      </c>
      <c r="F24" s="95">
        <f t="shared" si="1"/>
        <v>99.998748013675552</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5350</v>
      </c>
      <c r="E25" s="249">
        <v>5349.97</v>
      </c>
      <c r="F25" s="95">
        <f t="shared" si="1"/>
        <v>99.999439252336458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2935842</v>
      </c>
      <c r="E26" s="249">
        <v>3572969.57</v>
      </c>
      <c r="F26" s="95">
        <f t="shared" si="1"/>
        <v>121.70169818403033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4029125</v>
      </c>
      <c r="E28" s="249">
        <v>5015457.18</v>
      </c>
      <c r="F28" s="95">
        <f t="shared" si="1"/>
        <v>124.48005906989729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234198</v>
      </c>
      <c r="E29" s="106">
        <f t="shared" si="6"/>
        <v>171593.47999999998</v>
      </c>
      <c r="F29" s="95">
        <f t="shared" si="1"/>
        <v>73.268550542703167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384047</v>
      </c>
      <c r="E30" s="249">
        <v>384047.04</v>
      </c>
      <c r="F30" s="95">
        <f t="shared" si="1"/>
        <v>100.00001041539186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149849</v>
      </c>
      <c r="E34" s="249">
        <v>212453.56</v>
      </c>
      <c r="F34" s="95">
        <f t="shared" si="1"/>
        <v>141.7784302864884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68601</v>
      </c>
      <c r="E35" s="106">
        <f t="shared" si="7"/>
        <v>125928.91</v>
      </c>
      <c r="F35" s="95">
        <f t="shared" si="1"/>
        <v>183.56716374396876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200132</v>
      </c>
      <c r="E37" s="249">
        <v>279257.07</v>
      </c>
      <c r="F37" s="95">
        <f t="shared" si="1"/>
        <v>139.53644094897368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131531</v>
      </c>
      <c r="E40" s="249">
        <v>153328.16</v>
      </c>
      <c r="F40" s="95">
        <f t="shared" si="1"/>
        <v>116.57188039321528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65811</v>
      </c>
      <c r="E41" s="106">
        <f t="shared" si="8"/>
        <v>44538.84</v>
      </c>
      <c r="F41" s="95">
        <f t="shared" si="1"/>
        <v>67.676892920636362</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294783</v>
      </c>
      <c r="E42" s="249">
        <v>294783.26</v>
      </c>
      <c r="F42" s="95">
        <f t="shared" si="1"/>
        <v>100.0000882004729</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228972</v>
      </c>
      <c r="E44" s="249">
        <v>250244.42</v>
      </c>
      <c r="F44" s="95">
        <f t="shared" si="1"/>
        <v>109.29040231993432</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403234</v>
      </c>
      <c r="E45" s="106">
        <f t="shared" si="9"/>
        <v>543870.94999999972</v>
      </c>
      <c r="F45" s="95">
        <f t="shared" si="1"/>
        <v>134.87725489418048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72689</v>
      </c>
      <c r="E47" s="249">
        <v>109876.08</v>
      </c>
      <c r="F47" s="95">
        <f t="shared" si="1"/>
        <v>151.15915750663785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1444050</v>
      </c>
      <c r="E48" s="249">
        <v>1649175.4</v>
      </c>
      <c r="F48" s="95">
        <f t="shared" si="1"/>
        <v>114.20486825248433</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490888</v>
      </c>
      <c r="E49" s="249">
        <v>490887.8</v>
      </c>
      <c r="F49" s="95">
        <f t="shared" si="1"/>
        <v>99.999959257508834</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1604393</v>
      </c>
      <c r="E50" s="249">
        <v>1706068.33</v>
      </c>
      <c r="F50" s="95">
        <f t="shared" si="1"/>
        <v>106.33730825302779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331328</v>
      </c>
      <c r="E54" s="249">
        <v>342332.97</v>
      </c>
      <c r="F54" s="95">
        <f t="shared" si="1"/>
        <v>103.32147298145644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331328</v>
      </c>
      <c r="E55" s="249">
        <v>342332.97</v>
      </c>
      <c r="F55" s="95">
        <f t="shared" si="1"/>
        <v>103.32147298145644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33440</v>
      </c>
      <c r="E56" s="106">
        <f t="shared" si="11"/>
        <v>7177966.7199999997</v>
      </c>
      <c r="F56" s="95" t="str">
        <f t="shared" si="1"/>
        <v>&gt;&gt;100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33440</v>
      </c>
      <c r="E57" s="249">
        <v>7177966.7199999997</v>
      </c>
      <c r="F57" s="95" t="str">
        <f t="shared" si="1"/>
        <v>&gt;&gt;100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31888122</v>
      </c>
      <c r="E68" s="106">
        <f t="shared" si="13"/>
        <v>31686686.900000002</v>
      </c>
      <c r="F68" s="95">
        <f t="shared" si="1"/>
        <v>99.368306794611499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633658</v>
      </c>
      <c r="E69" s="106">
        <f t="shared" si="14"/>
        <v>831763.02</v>
      </c>
      <c r="F69" s="95">
        <f t="shared" si="1"/>
        <v>131.26371323332145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633375</v>
      </c>
      <c r="E70" s="106">
        <f t="shared" si="15"/>
        <v>830666.75</v>
      </c>
      <c r="F70" s="95">
        <f t="shared" si="1"/>
        <v>131.14927965265443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633375</v>
      </c>
      <c r="E72" s="249">
        <v>830666.75</v>
      </c>
      <c r="F72" s="95">
        <f t="shared" si="1"/>
        <v>131.14927965265443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283</v>
      </c>
      <c r="E76" s="249">
        <v>1096.27</v>
      </c>
      <c r="F76" s="95">
        <f t="shared" si="1"/>
        <v>387.37455830388694</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27097</v>
      </c>
      <c r="E78" s="106">
        <f>E79+SUM(E82:E84)-E85+E86</f>
        <v>19006.36</v>
      </c>
      <c r="F78" s="95">
        <f t="shared" si="1"/>
        <v>70.141934531497952</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2949</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24148</v>
      </c>
      <c r="E86" s="249">
        <v>19006.36</v>
      </c>
      <c r="F86" s="95">
        <f t="shared" si="1"/>
        <v>78.707801888355149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25371214</v>
      </c>
      <c r="E134" s="106">
        <f t="shared" si="23"/>
        <v>25347614.399999999</v>
      </c>
      <c r="F134" s="95">
        <f t="shared" si="1"/>
        <v>99.906982771892586</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25371214</v>
      </c>
      <c r="E135" s="106">
        <f t="shared" si="24"/>
        <v>25347614.399999999</v>
      </c>
      <c r="F135" s="95">
        <f t="shared" si="1"/>
        <v>99.906982771892586</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25371214</v>
      </c>
      <c r="E139" s="249">
        <v>25347614.399999999</v>
      </c>
      <c r="F139" s="95">
        <f t="shared" si="1"/>
        <v>99.906982771892586</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1835294</v>
      </c>
      <c r="E146" s="106">
        <f t="shared" si="26"/>
        <v>1071823.33</v>
      </c>
      <c r="F146" s="95">
        <f t="shared" si="1"/>
        <v>58.400633903886792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87088</v>
      </c>
      <c r="E147" s="249">
        <v>85794.05</v>
      </c>
      <c r="F147" s="95">
        <f t="shared" si="1"/>
        <v>98.514204023516456</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730271</v>
      </c>
      <c r="E158" s="249">
        <v>391326.65</v>
      </c>
      <c r="F158" s="95">
        <f t="shared" si="1"/>
        <v>53.586497341397923</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1615094</v>
      </c>
      <c r="E159" s="249">
        <v>1156887.6499999999</v>
      </c>
      <c r="F159" s="95">
        <f t="shared" si="1"/>
        <v>71.629741055319371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25070</v>
      </c>
      <c r="E160" s="249">
        <v>17900</v>
      </c>
      <c r="F160" s="95">
        <f t="shared" si="1"/>
        <v>71.400079776625446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20303</v>
      </c>
      <c r="E162" s="249">
        <v>17129.330000000002</v>
      </c>
      <c r="F162" s="95">
        <f t="shared" si="1"/>
        <v>84.368467714130929</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642532</v>
      </c>
      <c r="E163" s="249">
        <v>597214.35</v>
      </c>
      <c r="F163" s="95">
        <f t="shared" si="1"/>
        <v>92.947020537498517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3166164</v>
      </c>
      <c r="E164" s="106">
        <f t="shared" si="28"/>
        <v>3629562.17</v>
      </c>
      <c r="F164" s="95">
        <f t="shared" si="1"/>
        <v>114.63594968548692</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3166164</v>
      </c>
      <c r="E165" s="249">
        <v>3629562.17</v>
      </c>
      <c r="F165" s="95">
        <f t="shared" si="1"/>
        <v>114.63594968548692</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854695</v>
      </c>
      <c r="E170" s="106">
        <f t="shared" si="29"/>
        <v>786917.62</v>
      </c>
      <c r="F170" s="95">
        <f t="shared" si="1"/>
        <v>92.069992219446704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854695</v>
      </c>
      <c r="E171" s="249">
        <v>786917.62</v>
      </c>
      <c r="F171" s="95">
        <f t="shared" si="1"/>
        <v>92.069992219446704</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190835982</v>
      </c>
      <c r="E175" s="106">
        <f t="shared" si="30"/>
        <v>196145414.62</v>
      </c>
      <c r="F175" s="95">
        <f t="shared" si="1"/>
        <v>102.78219681862721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12500288</v>
      </c>
      <c r="E176" s="106">
        <f t="shared" si="31"/>
        <v>12704812.329999998</v>
      </c>
      <c r="F176" s="95">
        <f t="shared" si="1"/>
        <v>101.63615694294401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2291568</v>
      </c>
      <c r="E177" s="106">
        <f t="shared" si="32"/>
        <v>2433711.75</v>
      </c>
      <c r="F177" s="95">
        <f t="shared" si="1"/>
        <v>106.20290342682391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283815</v>
      </c>
      <c r="E178" s="249">
        <v>384239.45</v>
      </c>
      <c r="F178" s="95">
        <f t="shared" si="1"/>
        <v>135.38377111851031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498424</v>
      </c>
      <c r="E179" s="249">
        <v>621210.38</v>
      </c>
      <c r="F179" s="95">
        <f t="shared" si="1"/>
        <v>124.63492528449673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6098</v>
      </c>
      <c r="E180" s="106">
        <f t="shared" si="33"/>
        <v>4946.4100000000008</v>
      </c>
      <c r="F180" s="95">
        <f t="shared" si="1"/>
        <v>81.115283699573652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6020</v>
      </c>
      <c r="E182" s="249">
        <v>4850.8100000000004</v>
      </c>
      <c r="F182" s="95">
        <f t="shared" si="1"/>
        <v>80.578239202657812</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78</v>
      </c>
      <c r="E183" s="249">
        <v>95.6</v>
      </c>
      <c r="F183" s="95">
        <f t="shared" si="1"/>
        <v>122.56410256410255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101195</v>
      </c>
      <c r="E184" s="249">
        <v>110300</v>
      </c>
      <c r="F184" s="95">
        <f t="shared" si="1"/>
        <v>108.99748011265378</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654576</v>
      </c>
      <c r="E186" s="249">
        <v>707817.62</v>
      </c>
      <c r="F186" s="95">
        <f t="shared" si="1"/>
        <v>108.13375681357091</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249811</v>
      </c>
      <c r="E187" s="249">
        <v>115671.87</v>
      </c>
      <c r="F187" s="95">
        <f t="shared" si="1"/>
        <v>46.303753637750141</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497649</v>
      </c>
      <c r="E188" s="249">
        <v>489526.02</v>
      </c>
      <c r="F188" s="95">
        <f t="shared" si="1"/>
        <v>98.367729062049762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3319141</v>
      </c>
      <c r="E189" s="249">
        <v>2806454.53</v>
      </c>
      <c r="F189" s="95">
        <f t="shared" si="1"/>
        <v>84.553639932741632</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6889579</v>
      </c>
      <c r="E206" s="106">
        <f t="shared" si="37"/>
        <v>7464646.0499999998</v>
      </c>
      <c r="F206" s="95">
        <f t="shared" si="1"/>
        <v>108.34691132796357</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6889579</v>
      </c>
      <c r="E207" s="106">
        <f t="shared" si="38"/>
        <v>7464646.0499999998</v>
      </c>
      <c r="F207" s="95">
        <f t="shared" si="1"/>
        <v>108.34691132796357</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6243160</v>
      </c>
      <c r="E212" s="249">
        <v>7185799.9199999999</v>
      </c>
      <c r="F212" s="95">
        <f t="shared" si="1"/>
        <v>115.0987628060149</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v>43965</v>
      </c>
      <c r="E214" s="249"/>
      <c r="F214" s="95">
        <f t="shared" si="1"/>
        <v>0</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602454</v>
      </c>
      <c r="E217" s="249">
        <v>278846.13</v>
      </c>
      <c r="F217" s="95">
        <f t="shared" si="1"/>
        <v>46.285049148980676</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178335694</v>
      </c>
      <c r="E237" s="106">
        <f t="shared" si="41"/>
        <v>183440602.28999999</v>
      </c>
      <c r="F237" s="95">
        <f t="shared" si="1"/>
        <v>102.86252750388824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177672656</v>
      </c>
      <c r="E238" s="106">
        <f t="shared" si="42"/>
        <v>182527496.06999999</v>
      </c>
      <c r="F238" s="95">
        <f t="shared" si="1"/>
        <v>102.73246327223251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184319075</v>
      </c>
      <c r="E239" s="106">
        <f t="shared" si="43"/>
        <v>189806342.12</v>
      </c>
      <c r="F239" s="95">
        <f t="shared" si="1"/>
        <v>102.97704788286291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184319075</v>
      </c>
      <c r="E240" s="249">
        <v>189806342.12</v>
      </c>
      <c r="F240" s="95">
        <f t="shared" si="1"/>
        <v>102.97704788286291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6646419</v>
      </c>
      <c r="E242" s="106">
        <f t="shared" si="44"/>
        <v>7278846.0499999998</v>
      </c>
      <c r="F242" s="95">
        <f t="shared" si="1"/>
        <v>109.51530515906384</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6646419</v>
      </c>
      <c r="E243" s="249">
        <v>7278846.0499999998</v>
      </c>
      <c r="F243" s="95">
        <f t="shared" si="1"/>
        <v>109.51530515906384</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-4271479</v>
      </c>
      <c r="E245" s="106">
        <f t="shared" si="45"/>
        <v>-3720305.0700000003</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12968423</v>
      </c>
      <c r="E246" s="106">
        <f t="shared" si="46"/>
        <v>9422171.9100000001</v>
      </c>
      <c r="F246" s="95">
        <f t="shared" si="1"/>
        <v>72.654723785613712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6322004</v>
      </c>
      <c r="E247" s="249">
        <v>2095775.89</v>
      </c>
      <c r="F247" s="95">
        <f t="shared" si="1"/>
        <v>33.150499272066256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6646419</v>
      </c>
      <c r="E249" s="249">
        <v>7326396.0199999996</v>
      </c>
      <c r="F249" s="95">
        <f t="shared" si="1"/>
        <v>110.2307275541912</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17239902</v>
      </c>
      <c r="E250" s="106">
        <f t="shared" si="47"/>
        <v>13142476.98</v>
      </c>
      <c r="F250" s="95">
        <f t="shared" si="1"/>
        <v>76.232898423668544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17239902</v>
      </c>
      <c r="E252" s="249">
        <v>13142476.98</v>
      </c>
      <c r="F252" s="95">
        <f t="shared" si="1"/>
        <v>76.232898423668544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1768354</v>
      </c>
      <c r="E255" s="249">
        <v>1003849.12</v>
      </c>
      <c r="F255" s="95">
        <f t="shared" si="1"/>
        <v>56.767430050770372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3166163</v>
      </c>
      <c r="E256" s="249">
        <v>3629562.17</v>
      </c>
      <c r="F256" s="95">
        <f t="shared" si="1"/>
        <v>114.63598589207189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11053983</v>
      </c>
      <c r="E259" s="106">
        <f t="shared" si="49"/>
        <v>16011225.57</v>
      </c>
      <c r="F259" s="95">
        <f t="shared" si="1"/>
        <v>144.84575894498843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11053983</v>
      </c>
      <c r="E260" s="250">
        <v>16011225.57</v>
      </c>
      <c r="F260" s="99">
        <f t="shared" si="1"/>
        <v>144.84575894498843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1697621</v>
      </c>
      <c r="E264" s="249">
        <v>1318865.71</v>
      </c>
      <c r="F264" s="95">
        <f t="shared" si="50"/>
        <v>77.689054859712499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780205</v>
      </c>
      <c r="E265" s="249">
        <v>350171.97</v>
      </c>
      <c r="F265" s="95">
        <f t="shared" si="50"/>
        <v>44.882046385244898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21337</v>
      </c>
      <c r="E266" s="249">
        <v>533402.48</v>
      </c>
      <c r="F266" s="95">
        <f t="shared" si="50"/>
        <v>2499.8944556404367</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3144827</v>
      </c>
      <c r="E267" s="249">
        <v>3096159.69</v>
      </c>
      <c r="F267" s="95">
        <f t="shared" si="50"/>
        <v>98.452464634779588</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6109</v>
      </c>
      <c r="E268" s="249">
        <v>967.43</v>
      </c>
      <c r="F268" s="95">
        <f t="shared" si="50"/>
        <v>15.836143394990994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18039</v>
      </c>
      <c r="E271" s="249">
        <v>18038.93</v>
      </c>
      <c r="F271" s="95">
        <f t="shared" si="50"/>
        <v>99.999611951882045</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411306</v>
      </c>
      <c r="E287" s="249">
        <v>9000</v>
      </c>
      <c r="F287" s="95">
        <f t="shared" si="50"/>
        <v>2.1881518869163106</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1880262</v>
      </c>
      <c r="E288" s="249">
        <v>2424711.75</v>
      </c>
      <c r="F288" s="95">
        <f t="shared" si="50"/>
        <v>128.95605771961567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810236</v>
      </c>
      <c r="E289" s="249">
        <v>795047.57</v>
      </c>
      <c r="F289" s="95">
        <f t="shared" si="50"/>
        <v>98.125431355802505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2508905</v>
      </c>
      <c r="E290" s="249">
        <v>2011406.96</v>
      </c>
      <c r="F290" s="95">
        <f t="shared" si="50"/>
        <v>80.170710329805232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6889579</v>
      </c>
      <c r="E294" s="249">
        <v>7464646.0499999998</v>
      </c>
      <c r="F294" s="95">
        <f t="shared" si="50"/>
        <v>108.34691132796357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258190</v>
      </c>
      <c r="E298" s="249"/>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30620</v>
      </c>
      <c r="E299" s="249">
        <v>22859.72</v>
      </c>
      <c r="F299" s="95">
        <f t="shared" si="50"/>
        <v>74.65617243631614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43965</v>
      </c>
      <c r="E312" s="249"/>
      <c r="F312" s="95">
        <f t="shared" si="50"/>
        <v>0</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0" workbookViewId="0">
      <selection activeCell="E9" sqref="E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4910782</v>
      </c>
      <c r="E5" s="81">
        <f t="shared" si="0"/>
        <v>6188986.96</v>
      </c>
      <c r="F5" s="82">
        <f t="shared" ref="F5:F141" si="1">IF(D5&gt;0,IF(E5/D5&gt;=100,"&gt;&gt;100",E5/D5*100),"-")</f>
        <v>126.02854209370319</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4910782</v>
      </c>
      <c r="E6" s="83">
        <f t="shared" si="2"/>
        <v>6188986.96</v>
      </c>
      <c r="F6" s="65">
        <f t="shared" si="1"/>
        <v>126.02854209370319</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4639836</v>
      </c>
      <c r="E7" s="251">
        <v>5948779.5700000003</v>
      </c>
      <c r="F7" s="65">
        <f t="shared" si="1"/>
        <v>128.21098784526006</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270946</v>
      </c>
      <c r="E8" s="251">
        <v>240207.39</v>
      </c>
      <c r="F8" s="65">
        <f t="shared" si="1"/>
        <v>88.655078871804719</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15750</v>
      </c>
      <c r="E22" s="83">
        <f t="shared" si="5"/>
        <v>8730</v>
      </c>
      <c r="F22" s="65">
        <f t="shared" si="1"/>
        <v>55.428571428571431</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v>15750</v>
      </c>
      <c r="E24" s="251">
        <v>8730</v>
      </c>
      <c r="F24" s="65">
        <f t="shared" si="1"/>
        <v>55.428571428571431</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867117</v>
      </c>
      <c r="E28" s="83">
        <f t="shared" si="6"/>
        <v>534523.4</v>
      </c>
      <c r="F28" s="65">
        <f t="shared" si="1"/>
        <v>61.643745884350096</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815590</v>
      </c>
      <c r="E30" s="251">
        <v>523198.4</v>
      </c>
      <c r="F30" s="65">
        <f t="shared" si="1"/>
        <v>64.149683051533245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51527</v>
      </c>
      <c r="E34" s="251">
        <v>11325</v>
      </c>
      <c r="F34" s="65">
        <f t="shared" si="1"/>
        <v>21.97876841267685</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10899058</v>
      </c>
      <c r="E35" s="83">
        <f t="shared" si="7"/>
        <v>4390293.47</v>
      </c>
      <c r="F35" s="65">
        <f t="shared" si="1"/>
        <v>40.281402943263537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50119</v>
      </c>
      <c r="E39" s="83">
        <f t="shared" si="9"/>
        <v>50000</v>
      </c>
      <c r="F39" s="65">
        <f t="shared" si="1"/>
        <v>99.762565095073725</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50119</v>
      </c>
      <c r="E40" s="251">
        <v>50000</v>
      </c>
      <c r="F40" s="65">
        <f t="shared" si="1"/>
        <v>99.762565095073725</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10377469</v>
      </c>
      <c r="E54" s="83">
        <f t="shared" si="12"/>
        <v>3247082.84</v>
      </c>
      <c r="F54" s="65">
        <f t="shared" si="1"/>
        <v>31.289737796374045</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10377469</v>
      </c>
      <c r="E55" s="251">
        <v>3247082.84</v>
      </c>
      <c r="F55" s="65">
        <f t="shared" si="1"/>
        <v>31.289737796374045</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v>61905</v>
      </c>
      <c r="E60" s="251">
        <v>27795.94</v>
      </c>
      <c r="F60" s="65">
        <f t="shared" si="1"/>
        <v>44.900961150149421</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198854</v>
      </c>
      <c r="E61" s="83">
        <f t="shared" si="13"/>
        <v>949045.84</v>
      </c>
      <c r="F61" s="65">
        <f t="shared" si="1"/>
        <v>477.25760608285475</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198854</v>
      </c>
      <c r="E64" s="251">
        <v>949045.84</v>
      </c>
      <c r="F64" s="65">
        <f t="shared" si="1"/>
        <v>477.25760608285475</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210711</v>
      </c>
      <c r="E74" s="251">
        <v>116368.85</v>
      </c>
      <c r="F74" s="65">
        <f t="shared" si="1"/>
        <v>55.22675607823038</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776509</v>
      </c>
      <c r="E75" s="83">
        <f t="shared" si="15"/>
        <v>1499459.14</v>
      </c>
      <c r="F75" s="65">
        <f t="shared" si="1"/>
        <v>193.1026092421337</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634309</v>
      </c>
      <c r="E76" s="251">
        <v>1354109.14</v>
      </c>
      <c r="F76" s="65">
        <f t="shared" si="1"/>
        <v>213.47783808837647</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v>3675</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142200</v>
      </c>
      <c r="E81" s="251">
        <v>141675</v>
      </c>
      <c r="F81" s="65">
        <f t="shared" si="1"/>
        <v>99.630801687763721</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8880954</v>
      </c>
      <c r="E82" s="83">
        <f t="shared" si="16"/>
        <v>18330195.079999998</v>
      </c>
      <c r="F82" s="65">
        <f t="shared" si="1"/>
        <v>206.39894182539399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v>823875</v>
      </c>
      <c r="E83" s="251">
        <v>9665638.5199999996</v>
      </c>
      <c r="F83" s="65">
        <f t="shared" si="1"/>
        <v>1173.1923556364738</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5750787</v>
      </c>
      <c r="E84" s="251">
        <v>6261099.8799999999</v>
      </c>
      <c r="F84" s="65">
        <f t="shared" si="1"/>
        <v>108.87379205663504</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55342</v>
      </c>
      <c r="E85" s="251"/>
      <c r="F85" s="65">
        <f t="shared" si="1"/>
        <v>0</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1252391</v>
      </c>
      <c r="E86" s="251">
        <v>1321161.28</v>
      </c>
      <c r="F86" s="65">
        <f t="shared" si="1"/>
        <v>105.49111898760053</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998559</v>
      </c>
      <c r="E88" s="251">
        <v>1082295.3999999999</v>
      </c>
      <c r="F88" s="65">
        <f t="shared" si="1"/>
        <v>108.38572382803619</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346566</v>
      </c>
      <c r="E89" s="83">
        <f t="shared" si="17"/>
        <v>75923.75</v>
      </c>
      <c r="F89" s="65">
        <f t="shared" si="1"/>
        <v>21.907443315270395</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295376</v>
      </c>
      <c r="E94" s="83">
        <f t="shared" si="19"/>
        <v>24148.75</v>
      </c>
      <c r="F94" s="65">
        <f t="shared" si="1"/>
        <v>8.1755965278153937</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v>295376</v>
      </c>
      <c r="E95" s="251">
        <v>24148.75</v>
      </c>
      <c r="F95" s="65">
        <f t="shared" si="1"/>
        <v>8.1755965278153937</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50150</v>
      </c>
      <c r="E104" s="251">
        <v>50150</v>
      </c>
      <c r="F104" s="65">
        <f t="shared" si="1"/>
        <v>100</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1040</v>
      </c>
      <c r="E106" s="251">
        <v>1625</v>
      </c>
      <c r="F106" s="65">
        <f t="shared" si="1"/>
        <v>156.25</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3882132</v>
      </c>
      <c r="E107" s="83">
        <f t="shared" si="21"/>
        <v>3618571.0599999996</v>
      </c>
      <c r="F107" s="65">
        <f t="shared" si="1"/>
        <v>93.210922760998329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2284334</v>
      </c>
      <c r="E108" s="251">
        <v>2244533.7599999998</v>
      </c>
      <c r="F108" s="65">
        <f t="shared" si="1"/>
        <v>98.257687360955089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1476798</v>
      </c>
      <c r="E109" s="251">
        <v>1150037.3</v>
      </c>
      <c r="F109" s="65">
        <f t="shared" si="1"/>
        <v>77.873703783455824</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121000</v>
      </c>
      <c r="E111" s="251">
        <v>224000</v>
      </c>
      <c r="F111" s="65">
        <f t="shared" si="1"/>
        <v>185.12396694214877</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3815657</v>
      </c>
      <c r="E114" s="83">
        <f t="shared" si="22"/>
        <v>5153829.97</v>
      </c>
      <c r="F114" s="65">
        <f t="shared" si="1"/>
        <v>135.07057814683029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3406314</v>
      </c>
      <c r="E115" s="83">
        <f t="shared" si="23"/>
        <v>4697612.9799999995</v>
      </c>
      <c r="F115" s="65">
        <f t="shared" si="1"/>
        <v>137.90898255416263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2961925</v>
      </c>
      <c r="E116" s="251">
        <v>3874483.8</v>
      </c>
      <c r="F116" s="65">
        <f t="shared" si="1"/>
        <v>130.80965250639366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444389</v>
      </c>
      <c r="E117" s="251">
        <v>823129.18</v>
      </c>
      <c r="F117" s="65">
        <f t="shared" si="1"/>
        <v>185.22717258978059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12188</v>
      </c>
      <c r="E125" s="251"/>
      <c r="F125" s="65">
        <f t="shared" si="1"/>
        <v>0</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397155</v>
      </c>
      <c r="E128" s="251">
        <v>456216.99</v>
      </c>
      <c r="F128" s="65">
        <f t="shared" si="1"/>
        <v>114.87126940363335</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817685</v>
      </c>
      <c r="E129" s="83">
        <f t="shared" si="26"/>
        <v>917796.92999999993</v>
      </c>
      <c r="F129" s="65">
        <f t="shared" si="1"/>
        <v>112.24333698184508</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50658</v>
      </c>
      <c r="E137" s="251">
        <v>34608.589999999997</v>
      </c>
      <c r="F137" s="65">
        <f t="shared" si="1"/>
        <v>68.318113624698952</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767027</v>
      </c>
      <c r="E140" s="251">
        <v>883188.34</v>
      </c>
      <c r="F140" s="65">
        <f t="shared" si="1"/>
        <v>115.14436128063288</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35212210</v>
      </c>
      <c r="E141" s="108">
        <f t="shared" si="28"/>
        <v>40718309.759999998</v>
      </c>
      <c r="F141" s="84">
        <f t="shared" si="1"/>
        <v>115.6369048122796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B29" sqref="B2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15522.650000000001</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15522.650000000001</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15522.650000000001</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v>7731.84</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v>7790.81</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4" workbookViewId="0">
      <selection activeCell="D90" sqref="D9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12500288.539999999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45777873.860000007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25906</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25843950.07</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4097624.74</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9736654.3800000008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33940.36</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1300800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745981.08</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2279695.15</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7649254.3600000003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12824818.550000001</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7083199.2400000002</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7083199.2400000002</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45573350.07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6249.28</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25721463.440000001</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3997200.4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9613867.7100000009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35093.03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1291695</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692739.46</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2413834.0499999998</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7677033.79</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13337504.84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6508132.5099999998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6508132.5099999998</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12704812.330000006</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804047.57</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9000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9000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9000</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795047.57</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734000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61047.57</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11900764.76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2466433.88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1969684.83</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7464646.0499999998</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33396</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3218</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PC-COMP</cp:lastModifiedBy>
  <cp:lastPrinted>2023-02-09T09:55:20Z</cp:lastPrinted>
  <dcterms:created xsi:type="dcterms:W3CDTF">2022-04-01T05:14:30Z</dcterms:created>
  <dcterms:modified xsi:type="dcterms:W3CDTF">2023-02-13T11:20:32Z</dcterms:modified>
</cp:coreProperties>
</file>